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39CB32B2-7FFF-4B6B-A6A1-235D4D4AF59E}" xr6:coauthVersionLast="47" xr6:coauthVersionMax="47" xr10:uidLastSave="{00000000-0000-0000-0000-000000000000}"/>
  <bookViews>
    <workbookView xWindow="-28920" yWindow="-120" windowWidth="29040" windowHeight="15720" xr2:uid="{257C2FFF-59A5-4653-8994-95985AFA84C8}"/>
  </bookViews>
  <sheets>
    <sheet name="Balanță de verificare" sheetId="1" r:id="rId1"/>
    <sheet name="Note contabile" sheetId="2" r:id="rId2"/>
    <sheet name="Plan de conturi" sheetId="3" r:id="rId3"/>
    <sheet name="Despre model" sheetId="4" r:id="rId4"/>
  </sheets>
  <definedNames>
    <definedName name="_xlnm.Print_Area" localSheetId="0">'Balanță de verificare'!$A$1:$L$128</definedName>
    <definedName name="Conturi">'Plan de conturi'!$B$5:$B$124</definedName>
    <definedName name="DeLa">'Balanță de verificare'!$G$1</definedName>
    <definedName name="PanaLa">'Balanță de verificare'!$G$2</definedName>
    <definedName name="TipCont">'Plan de conturi'!$I$4:$I$6</definedName>
    <definedName name="_xlnm.Print_Titles" localSheetId="0">'Balanță de verificare'!$5:$6</definedName>
    <definedName name="_xlnm.Print_Titles" localSheetId="1">'Note contabile'!$4:$4</definedName>
    <definedName name="_xlnm.Print_Titles" localSheetId="2">'Plan de conturi'!$4:$4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4" i="1" l="1"/>
  <c r="O13" i="1"/>
  <c r="O12" i="1"/>
  <c r="O11" i="1"/>
  <c r="O9" i="1"/>
  <c r="O8" i="1"/>
  <c r="O6" i="1"/>
  <c r="J128" i="1"/>
  <c r="H128" i="1"/>
  <c r="F128" i="1"/>
  <c r="D128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C126" i="1"/>
  <c r="B126" i="1"/>
  <c r="L125" i="1"/>
  <c r="K125" i="1"/>
  <c r="J125" i="1"/>
  <c r="I125" i="1"/>
  <c r="H125" i="1"/>
  <c r="G125" i="1"/>
  <c r="F125" i="1"/>
  <c r="E125" i="1"/>
  <c r="D125" i="1"/>
  <c r="C125" i="1"/>
  <c r="B125" i="1"/>
  <c r="L124" i="1"/>
  <c r="K124" i="1"/>
  <c r="J124" i="1"/>
  <c r="I124" i="1"/>
  <c r="H124" i="1"/>
  <c r="G124" i="1"/>
  <c r="F124" i="1"/>
  <c r="E124" i="1"/>
  <c r="D124" i="1"/>
  <c r="C124" i="1"/>
  <c r="B124" i="1"/>
  <c r="L123" i="1"/>
  <c r="K123" i="1"/>
  <c r="J123" i="1"/>
  <c r="I123" i="1"/>
  <c r="H123" i="1"/>
  <c r="G123" i="1"/>
  <c r="F123" i="1"/>
  <c r="E123" i="1"/>
  <c r="D123" i="1"/>
  <c r="C123" i="1"/>
  <c r="B123" i="1"/>
  <c r="L122" i="1"/>
  <c r="K122" i="1"/>
  <c r="J122" i="1"/>
  <c r="I122" i="1"/>
  <c r="H122" i="1"/>
  <c r="G122" i="1"/>
  <c r="F122" i="1"/>
  <c r="E122" i="1"/>
  <c r="D122" i="1"/>
  <c r="C122" i="1"/>
  <c r="B122" i="1"/>
  <c r="L121" i="1"/>
  <c r="K121" i="1"/>
  <c r="J121" i="1"/>
  <c r="I121" i="1"/>
  <c r="H121" i="1"/>
  <c r="G121" i="1"/>
  <c r="F121" i="1"/>
  <c r="E121" i="1"/>
  <c r="D121" i="1"/>
  <c r="C121" i="1"/>
  <c r="B121" i="1"/>
  <c r="L120" i="1"/>
  <c r="K120" i="1"/>
  <c r="J120" i="1"/>
  <c r="I120" i="1"/>
  <c r="H120" i="1"/>
  <c r="G120" i="1"/>
  <c r="F120" i="1"/>
  <c r="E120" i="1"/>
  <c r="D120" i="1"/>
  <c r="C120" i="1"/>
  <c r="B120" i="1"/>
  <c r="L119" i="1"/>
  <c r="K119" i="1"/>
  <c r="J119" i="1"/>
  <c r="I119" i="1"/>
  <c r="H119" i="1"/>
  <c r="G119" i="1"/>
  <c r="F119" i="1"/>
  <c r="E119" i="1"/>
  <c r="D119" i="1"/>
  <c r="C119" i="1"/>
  <c r="B119" i="1"/>
  <c r="L118" i="1"/>
  <c r="K118" i="1"/>
  <c r="J118" i="1"/>
  <c r="I118" i="1"/>
  <c r="H118" i="1"/>
  <c r="G118" i="1"/>
  <c r="F118" i="1"/>
  <c r="E118" i="1"/>
  <c r="D118" i="1"/>
  <c r="C118" i="1"/>
  <c r="B118" i="1"/>
  <c r="L117" i="1"/>
  <c r="K117" i="1"/>
  <c r="J117" i="1"/>
  <c r="I117" i="1"/>
  <c r="H117" i="1"/>
  <c r="G117" i="1"/>
  <c r="F117" i="1"/>
  <c r="E117" i="1"/>
  <c r="D117" i="1"/>
  <c r="C117" i="1"/>
  <c r="B117" i="1"/>
  <c r="L116" i="1"/>
  <c r="K116" i="1"/>
  <c r="J116" i="1"/>
  <c r="I116" i="1"/>
  <c r="H116" i="1"/>
  <c r="G116" i="1"/>
  <c r="F116" i="1"/>
  <c r="E116" i="1"/>
  <c r="D116" i="1"/>
  <c r="C116" i="1"/>
  <c r="B116" i="1"/>
  <c r="L115" i="1"/>
  <c r="K115" i="1"/>
  <c r="J115" i="1"/>
  <c r="I115" i="1"/>
  <c r="H115" i="1"/>
  <c r="G115" i="1"/>
  <c r="F115" i="1"/>
  <c r="E115" i="1"/>
  <c r="D115" i="1"/>
  <c r="C115" i="1"/>
  <c r="B115" i="1"/>
  <c r="L114" i="1"/>
  <c r="K114" i="1"/>
  <c r="J114" i="1"/>
  <c r="I114" i="1"/>
  <c r="H114" i="1"/>
  <c r="G114" i="1"/>
  <c r="F114" i="1"/>
  <c r="E114" i="1"/>
  <c r="D114" i="1"/>
  <c r="C114" i="1"/>
  <c r="B114" i="1"/>
  <c r="L113" i="1"/>
  <c r="K113" i="1"/>
  <c r="J113" i="1"/>
  <c r="I113" i="1"/>
  <c r="H113" i="1"/>
  <c r="G113" i="1"/>
  <c r="F113" i="1"/>
  <c r="E113" i="1"/>
  <c r="D113" i="1"/>
  <c r="C113" i="1"/>
  <c r="B113" i="1"/>
  <c r="L112" i="1"/>
  <c r="K112" i="1"/>
  <c r="J112" i="1"/>
  <c r="I112" i="1"/>
  <c r="H112" i="1"/>
  <c r="G112" i="1"/>
  <c r="F112" i="1"/>
  <c r="E112" i="1"/>
  <c r="D112" i="1"/>
  <c r="C112" i="1"/>
  <c r="B112" i="1"/>
  <c r="L111" i="1"/>
  <c r="K111" i="1"/>
  <c r="J111" i="1"/>
  <c r="I111" i="1"/>
  <c r="H111" i="1"/>
  <c r="G111" i="1"/>
  <c r="F111" i="1"/>
  <c r="E111" i="1"/>
  <c r="D111" i="1"/>
  <c r="C111" i="1"/>
  <c r="B111" i="1"/>
  <c r="L110" i="1"/>
  <c r="K110" i="1"/>
  <c r="J110" i="1"/>
  <c r="I110" i="1"/>
  <c r="H110" i="1"/>
  <c r="G110" i="1"/>
  <c r="F110" i="1"/>
  <c r="E110" i="1"/>
  <c r="D110" i="1"/>
  <c r="C110" i="1"/>
  <c r="B110" i="1"/>
  <c r="L109" i="1"/>
  <c r="K109" i="1"/>
  <c r="J109" i="1"/>
  <c r="I109" i="1"/>
  <c r="H109" i="1"/>
  <c r="G109" i="1"/>
  <c r="F109" i="1"/>
  <c r="E109" i="1"/>
  <c r="D109" i="1"/>
  <c r="C109" i="1"/>
  <c r="B109" i="1"/>
  <c r="L108" i="1"/>
  <c r="K108" i="1"/>
  <c r="J108" i="1"/>
  <c r="I108" i="1"/>
  <c r="H108" i="1"/>
  <c r="G108" i="1"/>
  <c r="F108" i="1"/>
  <c r="E108" i="1"/>
  <c r="D108" i="1"/>
  <c r="C108" i="1"/>
  <c r="B108" i="1"/>
  <c r="L107" i="1"/>
  <c r="K107" i="1"/>
  <c r="J107" i="1"/>
  <c r="I107" i="1"/>
  <c r="H107" i="1"/>
  <c r="G107" i="1"/>
  <c r="F107" i="1"/>
  <c r="E107" i="1"/>
  <c r="D107" i="1"/>
  <c r="C107" i="1"/>
  <c r="B107" i="1"/>
  <c r="L106" i="1"/>
  <c r="K106" i="1"/>
  <c r="J106" i="1"/>
  <c r="I106" i="1"/>
  <c r="H106" i="1"/>
  <c r="G106" i="1"/>
  <c r="F106" i="1"/>
  <c r="E106" i="1"/>
  <c r="D106" i="1"/>
  <c r="C106" i="1"/>
  <c r="B106" i="1"/>
  <c r="L105" i="1"/>
  <c r="K105" i="1"/>
  <c r="J105" i="1"/>
  <c r="I105" i="1"/>
  <c r="H105" i="1"/>
  <c r="G105" i="1"/>
  <c r="F105" i="1"/>
  <c r="E105" i="1"/>
  <c r="D105" i="1"/>
  <c r="C105" i="1"/>
  <c r="B105" i="1"/>
  <c r="L104" i="1"/>
  <c r="K104" i="1"/>
  <c r="J104" i="1"/>
  <c r="I104" i="1"/>
  <c r="H104" i="1"/>
  <c r="G104" i="1"/>
  <c r="F104" i="1"/>
  <c r="E104" i="1"/>
  <c r="D104" i="1"/>
  <c r="C104" i="1"/>
  <c r="B104" i="1"/>
  <c r="L103" i="1"/>
  <c r="K103" i="1"/>
  <c r="J103" i="1"/>
  <c r="I103" i="1"/>
  <c r="H103" i="1"/>
  <c r="G103" i="1"/>
  <c r="F103" i="1"/>
  <c r="E103" i="1"/>
  <c r="D103" i="1"/>
  <c r="C103" i="1"/>
  <c r="B103" i="1"/>
  <c r="L102" i="1"/>
  <c r="K102" i="1"/>
  <c r="J102" i="1"/>
  <c r="I102" i="1"/>
  <c r="H102" i="1"/>
  <c r="G102" i="1"/>
  <c r="F102" i="1"/>
  <c r="E102" i="1"/>
  <c r="D102" i="1"/>
  <c r="C102" i="1"/>
  <c r="B102" i="1"/>
  <c r="L101" i="1"/>
  <c r="K101" i="1"/>
  <c r="J101" i="1"/>
  <c r="I101" i="1"/>
  <c r="H101" i="1"/>
  <c r="G101" i="1"/>
  <c r="F101" i="1"/>
  <c r="E101" i="1"/>
  <c r="D101" i="1"/>
  <c r="C101" i="1"/>
  <c r="B101" i="1"/>
  <c r="L100" i="1"/>
  <c r="K100" i="1"/>
  <c r="J100" i="1"/>
  <c r="I100" i="1"/>
  <c r="H100" i="1"/>
  <c r="G100" i="1"/>
  <c r="F100" i="1"/>
  <c r="E100" i="1"/>
  <c r="D100" i="1"/>
  <c r="C100" i="1"/>
  <c r="B100" i="1"/>
  <c r="L99" i="1"/>
  <c r="K99" i="1"/>
  <c r="J99" i="1"/>
  <c r="I99" i="1"/>
  <c r="H99" i="1"/>
  <c r="G99" i="1"/>
  <c r="F99" i="1"/>
  <c r="E99" i="1"/>
  <c r="D99" i="1"/>
  <c r="C99" i="1"/>
  <c r="B99" i="1"/>
  <c r="L98" i="1"/>
  <c r="K98" i="1"/>
  <c r="J98" i="1"/>
  <c r="I98" i="1"/>
  <c r="H98" i="1"/>
  <c r="G98" i="1"/>
  <c r="F98" i="1"/>
  <c r="E98" i="1"/>
  <c r="D98" i="1"/>
  <c r="C98" i="1"/>
  <c r="B98" i="1"/>
  <c r="L97" i="1"/>
  <c r="K97" i="1"/>
  <c r="J97" i="1"/>
  <c r="I97" i="1"/>
  <c r="H97" i="1"/>
  <c r="G97" i="1"/>
  <c r="F97" i="1"/>
  <c r="E97" i="1"/>
  <c r="D97" i="1"/>
  <c r="C97" i="1"/>
  <c r="B97" i="1"/>
  <c r="L96" i="1"/>
  <c r="K96" i="1"/>
  <c r="J96" i="1"/>
  <c r="I96" i="1"/>
  <c r="H96" i="1"/>
  <c r="G96" i="1"/>
  <c r="F96" i="1"/>
  <c r="E96" i="1"/>
  <c r="D96" i="1"/>
  <c r="C96" i="1"/>
  <c r="B96" i="1"/>
  <c r="L95" i="1"/>
  <c r="K95" i="1"/>
  <c r="J95" i="1"/>
  <c r="I95" i="1"/>
  <c r="H95" i="1"/>
  <c r="G95" i="1"/>
  <c r="F95" i="1"/>
  <c r="E95" i="1"/>
  <c r="D95" i="1"/>
  <c r="C95" i="1"/>
  <c r="B95" i="1"/>
  <c r="L94" i="1"/>
  <c r="K94" i="1"/>
  <c r="J94" i="1"/>
  <c r="I94" i="1"/>
  <c r="H94" i="1"/>
  <c r="G94" i="1"/>
  <c r="F94" i="1"/>
  <c r="E94" i="1"/>
  <c r="D94" i="1"/>
  <c r="C94" i="1"/>
  <c r="B94" i="1"/>
  <c r="L93" i="1"/>
  <c r="K93" i="1"/>
  <c r="J93" i="1"/>
  <c r="I93" i="1"/>
  <c r="H93" i="1"/>
  <c r="G93" i="1"/>
  <c r="F93" i="1"/>
  <c r="E93" i="1"/>
  <c r="D93" i="1"/>
  <c r="C93" i="1"/>
  <c r="B93" i="1"/>
  <c r="L92" i="1"/>
  <c r="K92" i="1"/>
  <c r="J92" i="1"/>
  <c r="I92" i="1"/>
  <c r="H92" i="1"/>
  <c r="G92" i="1"/>
  <c r="F92" i="1"/>
  <c r="E92" i="1"/>
  <c r="D92" i="1"/>
  <c r="C92" i="1"/>
  <c r="B92" i="1"/>
  <c r="L91" i="1"/>
  <c r="K91" i="1"/>
  <c r="J91" i="1"/>
  <c r="I91" i="1"/>
  <c r="H91" i="1"/>
  <c r="G91" i="1"/>
  <c r="F91" i="1"/>
  <c r="E91" i="1"/>
  <c r="D91" i="1"/>
  <c r="C91" i="1"/>
  <c r="B91" i="1"/>
  <c r="L90" i="1"/>
  <c r="K90" i="1"/>
  <c r="J90" i="1"/>
  <c r="I90" i="1"/>
  <c r="H90" i="1"/>
  <c r="G90" i="1"/>
  <c r="F90" i="1"/>
  <c r="E90" i="1"/>
  <c r="D90" i="1"/>
  <c r="C90" i="1"/>
  <c r="B90" i="1"/>
  <c r="L89" i="1"/>
  <c r="K89" i="1"/>
  <c r="J89" i="1"/>
  <c r="I89" i="1"/>
  <c r="H89" i="1"/>
  <c r="G89" i="1"/>
  <c r="F89" i="1"/>
  <c r="E89" i="1"/>
  <c r="D89" i="1"/>
  <c r="C89" i="1"/>
  <c r="B89" i="1"/>
  <c r="L88" i="1"/>
  <c r="K88" i="1"/>
  <c r="J88" i="1"/>
  <c r="I88" i="1"/>
  <c r="H88" i="1"/>
  <c r="G88" i="1"/>
  <c r="F88" i="1"/>
  <c r="E88" i="1"/>
  <c r="D88" i="1"/>
  <c r="C88" i="1"/>
  <c r="B88" i="1"/>
  <c r="L87" i="1"/>
  <c r="K87" i="1"/>
  <c r="J87" i="1"/>
  <c r="I87" i="1"/>
  <c r="H87" i="1"/>
  <c r="G87" i="1"/>
  <c r="F87" i="1"/>
  <c r="E87" i="1"/>
  <c r="D87" i="1"/>
  <c r="C87" i="1"/>
  <c r="B87" i="1"/>
  <c r="L86" i="1"/>
  <c r="K86" i="1"/>
  <c r="J86" i="1"/>
  <c r="I86" i="1"/>
  <c r="H86" i="1"/>
  <c r="G86" i="1"/>
  <c r="F86" i="1"/>
  <c r="E86" i="1"/>
  <c r="D86" i="1"/>
  <c r="C86" i="1"/>
  <c r="B86" i="1"/>
  <c r="L85" i="1"/>
  <c r="K85" i="1"/>
  <c r="J85" i="1"/>
  <c r="I85" i="1"/>
  <c r="H85" i="1"/>
  <c r="G85" i="1"/>
  <c r="F85" i="1"/>
  <c r="E85" i="1"/>
  <c r="D85" i="1"/>
  <c r="C85" i="1"/>
  <c r="B85" i="1"/>
  <c r="L84" i="1"/>
  <c r="K84" i="1"/>
  <c r="J84" i="1"/>
  <c r="I84" i="1"/>
  <c r="H84" i="1"/>
  <c r="G84" i="1"/>
  <c r="F84" i="1"/>
  <c r="E84" i="1"/>
  <c r="D84" i="1"/>
  <c r="C84" i="1"/>
  <c r="B84" i="1"/>
  <c r="L83" i="1"/>
  <c r="K83" i="1"/>
  <c r="J83" i="1"/>
  <c r="I83" i="1"/>
  <c r="H83" i="1"/>
  <c r="G83" i="1"/>
  <c r="F83" i="1"/>
  <c r="E83" i="1"/>
  <c r="D83" i="1"/>
  <c r="C83" i="1"/>
  <c r="B83" i="1"/>
  <c r="L82" i="1"/>
  <c r="K82" i="1"/>
  <c r="J82" i="1"/>
  <c r="I82" i="1"/>
  <c r="H82" i="1"/>
  <c r="G82" i="1"/>
  <c r="F82" i="1"/>
  <c r="E82" i="1"/>
  <c r="D82" i="1"/>
  <c r="C82" i="1"/>
  <c r="B82" i="1"/>
  <c r="L81" i="1"/>
  <c r="K81" i="1"/>
  <c r="J81" i="1"/>
  <c r="I81" i="1"/>
  <c r="H81" i="1"/>
  <c r="G81" i="1"/>
  <c r="F81" i="1"/>
  <c r="E81" i="1"/>
  <c r="D81" i="1"/>
  <c r="C81" i="1"/>
  <c r="B81" i="1"/>
  <c r="L80" i="1"/>
  <c r="K80" i="1"/>
  <c r="J80" i="1"/>
  <c r="I80" i="1"/>
  <c r="H80" i="1"/>
  <c r="G80" i="1"/>
  <c r="F80" i="1"/>
  <c r="E80" i="1"/>
  <c r="D80" i="1"/>
  <c r="C80" i="1"/>
  <c r="B80" i="1"/>
  <c r="L79" i="1"/>
  <c r="K79" i="1"/>
  <c r="J79" i="1"/>
  <c r="I79" i="1"/>
  <c r="H79" i="1"/>
  <c r="G79" i="1"/>
  <c r="F79" i="1"/>
  <c r="E79" i="1"/>
  <c r="D79" i="1"/>
  <c r="C79" i="1"/>
  <c r="B79" i="1"/>
  <c r="L78" i="1"/>
  <c r="K78" i="1"/>
  <c r="J78" i="1"/>
  <c r="I78" i="1"/>
  <c r="H78" i="1"/>
  <c r="G78" i="1"/>
  <c r="F78" i="1"/>
  <c r="E78" i="1"/>
  <c r="D78" i="1"/>
  <c r="C78" i="1"/>
  <c r="B78" i="1"/>
  <c r="L77" i="1"/>
  <c r="K77" i="1"/>
  <c r="J77" i="1"/>
  <c r="I77" i="1"/>
  <c r="H77" i="1"/>
  <c r="G77" i="1"/>
  <c r="F77" i="1"/>
  <c r="E77" i="1"/>
  <c r="D77" i="1"/>
  <c r="C77" i="1"/>
  <c r="B77" i="1"/>
  <c r="L76" i="1"/>
  <c r="K76" i="1"/>
  <c r="J76" i="1"/>
  <c r="I76" i="1"/>
  <c r="H76" i="1"/>
  <c r="G76" i="1"/>
  <c r="F76" i="1"/>
  <c r="E76" i="1"/>
  <c r="D76" i="1"/>
  <c r="C76" i="1"/>
  <c r="B76" i="1"/>
  <c r="L75" i="1"/>
  <c r="K75" i="1"/>
  <c r="J75" i="1"/>
  <c r="I75" i="1"/>
  <c r="H75" i="1"/>
  <c r="G75" i="1"/>
  <c r="F75" i="1"/>
  <c r="E75" i="1"/>
  <c r="D75" i="1"/>
  <c r="C75" i="1"/>
  <c r="B75" i="1"/>
  <c r="L74" i="1"/>
  <c r="K74" i="1"/>
  <c r="J74" i="1"/>
  <c r="I74" i="1"/>
  <c r="H74" i="1"/>
  <c r="G74" i="1"/>
  <c r="F74" i="1"/>
  <c r="E74" i="1"/>
  <c r="D74" i="1"/>
  <c r="C74" i="1"/>
  <c r="B74" i="1"/>
  <c r="L73" i="1"/>
  <c r="K73" i="1"/>
  <c r="J73" i="1"/>
  <c r="I73" i="1"/>
  <c r="H73" i="1"/>
  <c r="G73" i="1"/>
  <c r="F73" i="1"/>
  <c r="E73" i="1"/>
  <c r="D73" i="1"/>
  <c r="C73" i="1"/>
  <c r="B73" i="1"/>
  <c r="L72" i="1"/>
  <c r="K72" i="1"/>
  <c r="J72" i="1"/>
  <c r="I72" i="1"/>
  <c r="H72" i="1"/>
  <c r="G72" i="1"/>
  <c r="F72" i="1"/>
  <c r="E72" i="1"/>
  <c r="D72" i="1"/>
  <c r="C72" i="1"/>
  <c r="B72" i="1"/>
  <c r="L71" i="1"/>
  <c r="K71" i="1"/>
  <c r="J71" i="1"/>
  <c r="I71" i="1"/>
  <c r="H71" i="1"/>
  <c r="G71" i="1"/>
  <c r="F71" i="1"/>
  <c r="E71" i="1"/>
  <c r="D71" i="1"/>
  <c r="C71" i="1"/>
  <c r="B71" i="1"/>
  <c r="L70" i="1"/>
  <c r="K70" i="1"/>
  <c r="J70" i="1"/>
  <c r="I70" i="1"/>
  <c r="H70" i="1"/>
  <c r="G70" i="1"/>
  <c r="F70" i="1"/>
  <c r="E70" i="1"/>
  <c r="D70" i="1"/>
  <c r="C70" i="1"/>
  <c r="B70" i="1"/>
  <c r="L69" i="1"/>
  <c r="K69" i="1"/>
  <c r="J69" i="1"/>
  <c r="I69" i="1"/>
  <c r="H69" i="1"/>
  <c r="G69" i="1"/>
  <c r="F69" i="1"/>
  <c r="E69" i="1"/>
  <c r="D69" i="1"/>
  <c r="C69" i="1"/>
  <c r="B69" i="1"/>
  <c r="L68" i="1"/>
  <c r="K68" i="1"/>
  <c r="J68" i="1"/>
  <c r="I68" i="1"/>
  <c r="H68" i="1"/>
  <c r="G68" i="1"/>
  <c r="F68" i="1"/>
  <c r="E68" i="1"/>
  <c r="D68" i="1"/>
  <c r="C68" i="1"/>
  <c r="B68" i="1"/>
  <c r="L67" i="1"/>
  <c r="K67" i="1"/>
  <c r="J67" i="1"/>
  <c r="I67" i="1"/>
  <c r="H67" i="1"/>
  <c r="G67" i="1"/>
  <c r="F67" i="1"/>
  <c r="E67" i="1"/>
  <c r="D67" i="1"/>
  <c r="C67" i="1"/>
  <c r="B67" i="1"/>
  <c r="L66" i="1"/>
  <c r="K66" i="1"/>
  <c r="J66" i="1"/>
  <c r="I66" i="1"/>
  <c r="H66" i="1"/>
  <c r="G66" i="1"/>
  <c r="F66" i="1"/>
  <c r="E66" i="1"/>
  <c r="D66" i="1"/>
  <c r="C66" i="1"/>
  <c r="B66" i="1"/>
  <c r="L65" i="1"/>
  <c r="K65" i="1"/>
  <c r="J65" i="1"/>
  <c r="I65" i="1"/>
  <c r="H65" i="1"/>
  <c r="G65" i="1"/>
  <c r="F65" i="1"/>
  <c r="E65" i="1"/>
  <c r="D65" i="1"/>
  <c r="C65" i="1"/>
  <c r="B65" i="1"/>
  <c r="L64" i="1"/>
  <c r="K64" i="1"/>
  <c r="J64" i="1"/>
  <c r="I64" i="1"/>
  <c r="H64" i="1"/>
  <c r="G64" i="1"/>
  <c r="F64" i="1"/>
  <c r="E64" i="1"/>
  <c r="D64" i="1"/>
  <c r="C64" i="1"/>
  <c r="B64" i="1"/>
  <c r="L63" i="1"/>
  <c r="K63" i="1"/>
  <c r="J63" i="1"/>
  <c r="I63" i="1"/>
  <c r="H63" i="1"/>
  <c r="G63" i="1"/>
  <c r="F63" i="1"/>
  <c r="E63" i="1"/>
  <c r="D63" i="1"/>
  <c r="C63" i="1"/>
  <c r="B63" i="1"/>
  <c r="L62" i="1"/>
  <c r="K62" i="1"/>
  <c r="J62" i="1"/>
  <c r="I62" i="1"/>
  <c r="H62" i="1"/>
  <c r="G62" i="1"/>
  <c r="F62" i="1"/>
  <c r="E62" i="1"/>
  <c r="D62" i="1"/>
  <c r="C62" i="1"/>
  <c r="B62" i="1"/>
  <c r="L61" i="1"/>
  <c r="K61" i="1"/>
  <c r="J61" i="1"/>
  <c r="I61" i="1"/>
  <c r="H61" i="1"/>
  <c r="G61" i="1"/>
  <c r="F61" i="1"/>
  <c r="E61" i="1"/>
  <c r="D61" i="1"/>
  <c r="C61" i="1"/>
  <c r="B61" i="1"/>
  <c r="L60" i="1"/>
  <c r="K60" i="1"/>
  <c r="J60" i="1"/>
  <c r="I60" i="1"/>
  <c r="H60" i="1"/>
  <c r="G60" i="1"/>
  <c r="F60" i="1"/>
  <c r="E60" i="1"/>
  <c r="D60" i="1"/>
  <c r="C60" i="1"/>
  <c r="B60" i="1"/>
  <c r="L59" i="1"/>
  <c r="K59" i="1"/>
  <c r="J59" i="1"/>
  <c r="I59" i="1"/>
  <c r="H59" i="1"/>
  <c r="G59" i="1"/>
  <c r="F59" i="1"/>
  <c r="E59" i="1"/>
  <c r="D59" i="1"/>
  <c r="C59" i="1"/>
  <c r="B59" i="1"/>
  <c r="L58" i="1"/>
  <c r="K58" i="1"/>
  <c r="J58" i="1"/>
  <c r="I58" i="1"/>
  <c r="H58" i="1"/>
  <c r="G58" i="1"/>
  <c r="F58" i="1"/>
  <c r="E58" i="1"/>
  <c r="D58" i="1"/>
  <c r="C58" i="1"/>
  <c r="B58" i="1"/>
  <c r="L57" i="1"/>
  <c r="K57" i="1"/>
  <c r="J57" i="1"/>
  <c r="I57" i="1"/>
  <c r="H57" i="1"/>
  <c r="G57" i="1"/>
  <c r="F57" i="1"/>
  <c r="E57" i="1"/>
  <c r="D57" i="1"/>
  <c r="C57" i="1"/>
  <c r="B57" i="1"/>
  <c r="L56" i="1"/>
  <c r="K56" i="1"/>
  <c r="J56" i="1"/>
  <c r="I56" i="1"/>
  <c r="H56" i="1"/>
  <c r="G56" i="1"/>
  <c r="F56" i="1"/>
  <c r="E56" i="1"/>
  <c r="D56" i="1"/>
  <c r="C56" i="1"/>
  <c r="B56" i="1"/>
  <c r="L55" i="1"/>
  <c r="K55" i="1"/>
  <c r="J55" i="1"/>
  <c r="I55" i="1"/>
  <c r="H55" i="1"/>
  <c r="G55" i="1"/>
  <c r="F55" i="1"/>
  <c r="E55" i="1"/>
  <c r="D55" i="1"/>
  <c r="C55" i="1"/>
  <c r="B55" i="1"/>
  <c r="L54" i="1"/>
  <c r="K54" i="1"/>
  <c r="J54" i="1"/>
  <c r="I54" i="1"/>
  <c r="H54" i="1"/>
  <c r="G54" i="1"/>
  <c r="F54" i="1"/>
  <c r="E54" i="1"/>
  <c r="D54" i="1"/>
  <c r="C54" i="1"/>
  <c r="B54" i="1"/>
  <c r="L53" i="1"/>
  <c r="K53" i="1"/>
  <c r="J53" i="1"/>
  <c r="I53" i="1"/>
  <c r="H53" i="1"/>
  <c r="G53" i="1"/>
  <c r="F53" i="1"/>
  <c r="E53" i="1"/>
  <c r="D53" i="1"/>
  <c r="C53" i="1"/>
  <c r="B53" i="1"/>
  <c r="L52" i="1"/>
  <c r="K52" i="1"/>
  <c r="J52" i="1"/>
  <c r="I52" i="1"/>
  <c r="H52" i="1"/>
  <c r="G52" i="1"/>
  <c r="F52" i="1"/>
  <c r="E52" i="1"/>
  <c r="D52" i="1"/>
  <c r="C52" i="1"/>
  <c r="B52" i="1"/>
  <c r="L51" i="1"/>
  <c r="K51" i="1"/>
  <c r="J51" i="1"/>
  <c r="I51" i="1"/>
  <c r="H51" i="1"/>
  <c r="G51" i="1"/>
  <c r="F51" i="1"/>
  <c r="E51" i="1"/>
  <c r="D51" i="1"/>
  <c r="C51" i="1"/>
  <c r="B51" i="1"/>
  <c r="L50" i="1"/>
  <c r="K50" i="1"/>
  <c r="J50" i="1"/>
  <c r="I50" i="1"/>
  <c r="H50" i="1"/>
  <c r="G50" i="1"/>
  <c r="F50" i="1"/>
  <c r="E50" i="1"/>
  <c r="D50" i="1"/>
  <c r="C50" i="1"/>
  <c r="B50" i="1"/>
  <c r="L49" i="1"/>
  <c r="K49" i="1"/>
  <c r="J49" i="1"/>
  <c r="I49" i="1"/>
  <c r="H49" i="1"/>
  <c r="G49" i="1"/>
  <c r="F49" i="1"/>
  <c r="E49" i="1"/>
  <c r="D49" i="1"/>
  <c r="C49" i="1"/>
  <c r="B49" i="1"/>
  <c r="L48" i="1"/>
  <c r="K48" i="1"/>
  <c r="J48" i="1"/>
  <c r="I48" i="1"/>
  <c r="H48" i="1"/>
  <c r="G48" i="1"/>
  <c r="F48" i="1"/>
  <c r="E48" i="1"/>
  <c r="D48" i="1"/>
  <c r="C48" i="1"/>
  <c r="B48" i="1"/>
  <c r="L47" i="1"/>
  <c r="K47" i="1"/>
  <c r="J47" i="1"/>
  <c r="I47" i="1"/>
  <c r="H47" i="1"/>
  <c r="G47" i="1"/>
  <c r="F47" i="1"/>
  <c r="E47" i="1"/>
  <c r="D47" i="1"/>
  <c r="C47" i="1"/>
  <c r="B47" i="1"/>
  <c r="L46" i="1"/>
  <c r="K46" i="1"/>
  <c r="J46" i="1"/>
  <c r="I46" i="1"/>
  <c r="H46" i="1"/>
  <c r="G46" i="1"/>
  <c r="F46" i="1"/>
  <c r="E46" i="1"/>
  <c r="D46" i="1"/>
  <c r="C46" i="1"/>
  <c r="B46" i="1"/>
  <c r="L45" i="1"/>
  <c r="K45" i="1"/>
  <c r="J45" i="1"/>
  <c r="I45" i="1"/>
  <c r="H45" i="1"/>
  <c r="G45" i="1"/>
  <c r="F45" i="1"/>
  <c r="E45" i="1"/>
  <c r="D45" i="1"/>
  <c r="C45" i="1"/>
  <c r="B45" i="1"/>
  <c r="L44" i="1"/>
  <c r="K44" i="1"/>
  <c r="J44" i="1"/>
  <c r="I44" i="1"/>
  <c r="H44" i="1"/>
  <c r="G44" i="1"/>
  <c r="F44" i="1"/>
  <c r="E44" i="1"/>
  <c r="D44" i="1"/>
  <c r="C44" i="1"/>
  <c r="B44" i="1"/>
  <c r="L43" i="1"/>
  <c r="K43" i="1"/>
  <c r="J43" i="1"/>
  <c r="I43" i="1"/>
  <c r="H43" i="1"/>
  <c r="G43" i="1"/>
  <c r="F43" i="1"/>
  <c r="E43" i="1"/>
  <c r="D43" i="1"/>
  <c r="C43" i="1"/>
  <c r="B43" i="1"/>
  <c r="L42" i="1"/>
  <c r="K42" i="1"/>
  <c r="J42" i="1"/>
  <c r="I42" i="1"/>
  <c r="H42" i="1"/>
  <c r="G42" i="1"/>
  <c r="F42" i="1"/>
  <c r="E42" i="1"/>
  <c r="D42" i="1"/>
  <c r="C42" i="1"/>
  <c r="B42" i="1"/>
  <c r="L41" i="1"/>
  <c r="K41" i="1"/>
  <c r="J41" i="1"/>
  <c r="I41" i="1"/>
  <c r="H41" i="1"/>
  <c r="G41" i="1"/>
  <c r="F41" i="1"/>
  <c r="E41" i="1"/>
  <c r="D41" i="1"/>
  <c r="C41" i="1"/>
  <c r="B41" i="1"/>
  <c r="L40" i="1"/>
  <c r="K40" i="1"/>
  <c r="J40" i="1"/>
  <c r="I40" i="1"/>
  <c r="H40" i="1"/>
  <c r="G40" i="1"/>
  <c r="F40" i="1"/>
  <c r="E40" i="1"/>
  <c r="D40" i="1"/>
  <c r="C40" i="1"/>
  <c r="B40" i="1"/>
  <c r="L39" i="1"/>
  <c r="K39" i="1"/>
  <c r="J39" i="1"/>
  <c r="I39" i="1"/>
  <c r="H39" i="1"/>
  <c r="G39" i="1"/>
  <c r="F39" i="1"/>
  <c r="E39" i="1"/>
  <c r="D39" i="1"/>
  <c r="C39" i="1"/>
  <c r="B39" i="1"/>
  <c r="L38" i="1"/>
  <c r="K38" i="1"/>
  <c r="J38" i="1"/>
  <c r="I38" i="1"/>
  <c r="H38" i="1"/>
  <c r="G38" i="1"/>
  <c r="F38" i="1"/>
  <c r="E38" i="1"/>
  <c r="D38" i="1"/>
  <c r="C38" i="1"/>
  <c r="B38" i="1"/>
  <c r="L37" i="1"/>
  <c r="K37" i="1"/>
  <c r="J37" i="1"/>
  <c r="I37" i="1"/>
  <c r="H37" i="1"/>
  <c r="G37" i="1"/>
  <c r="F37" i="1"/>
  <c r="E37" i="1"/>
  <c r="D37" i="1"/>
  <c r="C37" i="1"/>
  <c r="B37" i="1"/>
  <c r="L36" i="1"/>
  <c r="K36" i="1"/>
  <c r="J36" i="1"/>
  <c r="I36" i="1"/>
  <c r="H36" i="1"/>
  <c r="G36" i="1"/>
  <c r="F36" i="1"/>
  <c r="E36" i="1"/>
  <c r="D36" i="1"/>
  <c r="C36" i="1"/>
  <c r="B36" i="1"/>
  <c r="L35" i="1"/>
  <c r="K35" i="1"/>
  <c r="J35" i="1"/>
  <c r="I35" i="1"/>
  <c r="H35" i="1"/>
  <c r="G35" i="1"/>
  <c r="F35" i="1"/>
  <c r="E35" i="1"/>
  <c r="D35" i="1"/>
  <c r="C35" i="1"/>
  <c r="B35" i="1"/>
  <c r="L34" i="1"/>
  <c r="K34" i="1"/>
  <c r="J34" i="1"/>
  <c r="I34" i="1"/>
  <c r="H34" i="1"/>
  <c r="G34" i="1"/>
  <c r="F34" i="1"/>
  <c r="E34" i="1"/>
  <c r="D34" i="1"/>
  <c r="C34" i="1"/>
  <c r="B34" i="1"/>
  <c r="L33" i="1"/>
  <c r="K33" i="1"/>
  <c r="J33" i="1"/>
  <c r="I33" i="1"/>
  <c r="H33" i="1"/>
  <c r="G33" i="1"/>
  <c r="F33" i="1"/>
  <c r="E33" i="1"/>
  <c r="D33" i="1"/>
  <c r="C33" i="1"/>
  <c r="B33" i="1"/>
  <c r="L32" i="1"/>
  <c r="K32" i="1"/>
  <c r="J32" i="1"/>
  <c r="I32" i="1"/>
  <c r="H32" i="1"/>
  <c r="G32" i="1"/>
  <c r="F32" i="1"/>
  <c r="E32" i="1"/>
  <c r="D32" i="1"/>
  <c r="C32" i="1"/>
  <c r="B32" i="1"/>
  <c r="L31" i="1"/>
  <c r="K31" i="1"/>
  <c r="J31" i="1"/>
  <c r="I31" i="1"/>
  <c r="H31" i="1"/>
  <c r="G31" i="1"/>
  <c r="F31" i="1"/>
  <c r="E31" i="1"/>
  <c r="D31" i="1"/>
  <c r="C31" i="1"/>
  <c r="B31" i="1"/>
  <c r="L30" i="1"/>
  <c r="K30" i="1"/>
  <c r="J30" i="1"/>
  <c r="I30" i="1"/>
  <c r="H30" i="1"/>
  <c r="G30" i="1"/>
  <c r="F30" i="1"/>
  <c r="E30" i="1"/>
  <c r="D30" i="1"/>
  <c r="C30" i="1"/>
  <c r="B30" i="1"/>
  <c r="L29" i="1"/>
  <c r="K29" i="1"/>
  <c r="J29" i="1"/>
  <c r="I29" i="1"/>
  <c r="H29" i="1"/>
  <c r="G29" i="1"/>
  <c r="F29" i="1"/>
  <c r="E29" i="1"/>
  <c r="D29" i="1"/>
  <c r="C29" i="1"/>
  <c r="B29" i="1"/>
  <c r="L28" i="1"/>
  <c r="K28" i="1"/>
  <c r="J28" i="1"/>
  <c r="I28" i="1"/>
  <c r="H28" i="1"/>
  <c r="G28" i="1"/>
  <c r="F28" i="1"/>
  <c r="E28" i="1"/>
  <c r="D28" i="1"/>
  <c r="C28" i="1"/>
  <c r="B28" i="1"/>
  <c r="L27" i="1"/>
  <c r="K27" i="1"/>
  <c r="J27" i="1"/>
  <c r="I27" i="1"/>
  <c r="H27" i="1"/>
  <c r="G27" i="1"/>
  <c r="F27" i="1"/>
  <c r="E27" i="1"/>
  <c r="D27" i="1"/>
  <c r="C27" i="1"/>
  <c r="B27" i="1"/>
  <c r="L26" i="1"/>
  <c r="K26" i="1"/>
  <c r="J26" i="1"/>
  <c r="I26" i="1"/>
  <c r="H26" i="1"/>
  <c r="G26" i="1"/>
  <c r="F26" i="1"/>
  <c r="E26" i="1"/>
  <c r="D26" i="1"/>
  <c r="C26" i="1"/>
  <c r="B26" i="1"/>
  <c r="L25" i="1"/>
  <c r="K25" i="1"/>
  <c r="J25" i="1"/>
  <c r="I25" i="1"/>
  <c r="H25" i="1"/>
  <c r="G25" i="1"/>
  <c r="F25" i="1"/>
  <c r="E25" i="1"/>
  <c r="D25" i="1"/>
  <c r="C25" i="1"/>
  <c r="B25" i="1"/>
  <c r="L24" i="1"/>
  <c r="K24" i="1"/>
  <c r="J24" i="1"/>
  <c r="I24" i="1"/>
  <c r="H24" i="1"/>
  <c r="G24" i="1"/>
  <c r="F24" i="1"/>
  <c r="E24" i="1"/>
  <c r="D24" i="1"/>
  <c r="C24" i="1"/>
  <c r="B24" i="1"/>
  <c r="L23" i="1"/>
  <c r="K23" i="1"/>
  <c r="J23" i="1"/>
  <c r="I23" i="1"/>
  <c r="H23" i="1"/>
  <c r="G23" i="1"/>
  <c r="F23" i="1"/>
  <c r="E23" i="1"/>
  <c r="D23" i="1"/>
  <c r="C23" i="1"/>
  <c r="B23" i="1"/>
  <c r="L22" i="1"/>
  <c r="K22" i="1"/>
  <c r="J22" i="1"/>
  <c r="I22" i="1"/>
  <c r="H22" i="1"/>
  <c r="G22" i="1"/>
  <c r="F22" i="1"/>
  <c r="E22" i="1"/>
  <c r="D22" i="1"/>
  <c r="C22" i="1"/>
  <c r="B22" i="1"/>
  <c r="L21" i="1"/>
  <c r="K21" i="1"/>
  <c r="J21" i="1"/>
  <c r="I21" i="1"/>
  <c r="H21" i="1"/>
  <c r="G21" i="1"/>
  <c r="F21" i="1"/>
  <c r="E21" i="1"/>
  <c r="D21" i="1"/>
  <c r="C21" i="1"/>
  <c r="B21" i="1"/>
  <c r="L20" i="1"/>
  <c r="K20" i="1"/>
  <c r="J20" i="1"/>
  <c r="I20" i="1"/>
  <c r="H20" i="1"/>
  <c r="G20" i="1"/>
  <c r="F20" i="1"/>
  <c r="E20" i="1"/>
  <c r="D20" i="1"/>
  <c r="C20" i="1"/>
  <c r="B20" i="1"/>
  <c r="L19" i="1"/>
  <c r="K19" i="1"/>
  <c r="J19" i="1"/>
  <c r="I19" i="1"/>
  <c r="H19" i="1"/>
  <c r="G19" i="1"/>
  <c r="F19" i="1"/>
  <c r="E19" i="1"/>
  <c r="D19" i="1"/>
  <c r="C19" i="1"/>
  <c r="B19" i="1"/>
  <c r="L18" i="1"/>
  <c r="K18" i="1"/>
  <c r="J18" i="1"/>
  <c r="I18" i="1"/>
  <c r="H18" i="1"/>
  <c r="G18" i="1"/>
  <c r="F18" i="1"/>
  <c r="E18" i="1"/>
  <c r="D18" i="1"/>
  <c r="C18" i="1"/>
  <c r="B18" i="1"/>
  <c r="L17" i="1"/>
  <c r="K17" i="1"/>
  <c r="J17" i="1"/>
  <c r="I17" i="1"/>
  <c r="H17" i="1"/>
  <c r="G17" i="1"/>
  <c r="F17" i="1"/>
  <c r="E17" i="1"/>
  <c r="D17" i="1"/>
  <c r="C17" i="1"/>
  <c r="B17" i="1"/>
  <c r="L16" i="1"/>
  <c r="K16" i="1"/>
  <c r="J16" i="1"/>
  <c r="I16" i="1"/>
  <c r="H16" i="1"/>
  <c r="G16" i="1"/>
  <c r="F16" i="1"/>
  <c r="E16" i="1"/>
  <c r="D16" i="1"/>
  <c r="C16" i="1"/>
  <c r="B16" i="1"/>
  <c r="L15" i="1"/>
  <c r="K15" i="1"/>
  <c r="J15" i="1"/>
  <c r="I15" i="1"/>
  <c r="H15" i="1"/>
  <c r="G15" i="1"/>
  <c r="F15" i="1"/>
  <c r="E15" i="1"/>
  <c r="D15" i="1"/>
  <c r="C15" i="1"/>
  <c r="B15" i="1"/>
  <c r="L14" i="1"/>
  <c r="K14" i="1"/>
  <c r="J14" i="1"/>
  <c r="I14" i="1"/>
  <c r="H14" i="1"/>
  <c r="G14" i="1"/>
  <c r="F14" i="1"/>
  <c r="E14" i="1"/>
  <c r="D14" i="1"/>
  <c r="C14" i="1"/>
  <c r="B14" i="1"/>
  <c r="L13" i="1"/>
  <c r="K13" i="1"/>
  <c r="J13" i="1"/>
  <c r="I13" i="1"/>
  <c r="H13" i="1"/>
  <c r="G13" i="1"/>
  <c r="F13" i="1"/>
  <c r="E13" i="1"/>
  <c r="D13" i="1"/>
  <c r="C13" i="1"/>
  <c r="B13" i="1"/>
  <c r="L12" i="1"/>
  <c r="K12" i="1"/>
  <c r="J12" i="1"/>
  <c r="I12" i="1"/>
  <c r="H12" i="1"/>
  <c r="G12" i="1"/>
  <c r="F12" i="1"/>
  <c r="E12" i="1"/>
  <c r="D12" i="1"/>
  <c r="C12" i="1"/>
  <c r="B12" i="1"/>
  <c r="L11" i="1"/>
  <c r="K11" i="1"/>
  <c r="J11" i="1"/>
  <c r="I11" i="1"/>
  <c r="H11" i="1"/>
  <c r="G11" i="1"/>
  <c r="F11" i="1"/>
  <c r="E11" i="1"/>
  <c r="D11" i="1"/>
  <c r="C11" i="1"/>
  <c r="B11" i="1"/>
  <c r="L10" i="1"/>
  <c r="K10" i="1"/>
  <c r="J10" i="1"/>
  <c r="I10" i="1"/>
  <c r="H10" i="1"/>
  <c r="G10" i="1"/>
  <c r="F10" i="1"/>
  <c r="E10" i="1"/>
  <c r="D10" i="1"/>
  <c r="C10" i="1"/>
  <c r="B10" i="1"/>
  <c r="L9" i="1"/>
  <c r="K9" i="1"/>
  <c r="J9" i="1"/>
  <c r="I9" i="1"/>
  <c r="H9" i="1"/>
  <c r="G9" i="1"/>
  <c r="F9" i="1"/>
  <c r="E9" i="1"/>
  <c r="D9" i="1"/>
  <c r="C9" i="1"/>
  <c r="B9" i="1"/>
  <c r="L8" i="1"/>
  <c r="K8" i="1"/>
  <c r="J8" i="1"/>
  <c r="I8" i="1"/>
  <c r="H8" i="1"/>
  <c r="G8" i="1"/>
  <c r="F8" i="1"/>
  <c r="E8" i="1"/>
  <c r="D8" i="1"/>
  <c r="C8" i="1"/>
  <c r="B8" i="1"/>
  <c r="L7" i="1"/>
  <c r="K7" i="1"/>
  <c r="J7" i="1"/>
  <c r="I7" i="1"/>
  <c r="H7" i="1"/>
  <c r="G7" i="1"/>
  <c r="F7" i="1"/>
  <c r="E7" i="1"/>
  <c r="D7" i="1"/>
  <c r="C7" i="1"/>
  <c r="B7" i="1"/>
  <c r="G2" i="1"/>
  <c r="G1" i="1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G125" i="3"/>
  <c r="F125" i="3"/>
</calcChain>
</file>

<file path=xl/sharedStrings.xml><?xml version="1.0" encoding="utf-8"?>
<sst xmlns="http://schemas.openxmlformats.org/spreadsheetml/2006/main" count="271" uniqueCount="160">
  <si>
    <t>Plan de conturi și solduri inițiale</t>
  </si>
  <si>
    <t>Conturile din planul general de conturi (OMFP nr. 1802/2014) folosite de firmă. Tip: A = sold debitor, P = sold creditor, B = bifuncțional. Terți = conturi de clienți, furnizori și alți parteneri, de verificat lunar.</t>
  </si>
  <si>
    <t>Cont</t>
  </si>
  <si>
    <t>Denumirea contului</t>
  </si>
  <si>
    <t>Tip</t>
  </si>
  <si>
    <t>Terți</t>
  </si>
  <si>
    <t>Sold inițial an – debitor</t>
  </si>
  <si>
    <t>Sold inițial an – creditor</t>
  </si>
  <si>
    <t>1012</t>
  </si>
  <si>
    <t>Capital subscris vărsat</t>
  </si>
  <si>
    <t>P</t>
  </si>
  <si>
    <t>1068</t>
  </si>
  <si>
    <t>Alte rezerve</t>
  </si>
  <si>
    <t>117</t>
  </si>
  <si>
    <t>Rezultatul reportat</t>
  </si>
  <si>
    <t>B</t>
  </si>
  <si>
    <t>121</t>
  </si>
  <si>
    <t>Profit sau pierdere</t>
  </si>
  <si>
    <t>2131</t>
  </si>
  <si>
    <t>Echipamente tehnologice</t>
  </si>
  <si>
    <t>A</t>
  </si>
  <si>
    <t>2813</t>
  </si>
  <si>
    <t>Amortizarea instalațiilor și mijloacelor de transport</t>
  </si>
  <si>
    <t>371</t>
  </si>
  <si>
    <t>Mărfuri</t>
  </si>
  <si>
    <t>401</t>
  </si>
  <si>
    <t>Furnizori</t>
  </si>
  <si>
    <t>Da</t>
  </si>
  <si>
    <t>404</t>
  </si>
  <si>
    <t>Furnizori de imobilizări</t>
  </si>
  <si>
    <t>4111</t>
  </si>
  <si>
    <t>Clienți</t>
  </si>
  <si>
    <t>421</t>
  </si>
  <si>
    <t>Personal – salarii datorate</t>
  </si>
  <si>
    <t>4315</t>
  </si>
  <si>
    <t>Contribuția de asigurări sociale</t>
  </si>
  <si>
    <t>4316</t>
  </si>
  <si>
    <t>Contribuția de asigurări sociale de sănătate</t>
  </si>
  <si>
    <t>436</t>
  </si>
  <si>
    <t>Contribuția asiguratorie pentru muncă</t>
  </si>
  <si>
    <t>444</t>
  </si>
  <si>
    <t>Impozitul pe venituri de natura salariilor</t>
  </si>
  <si>
    <t>4423</t>
  </si>
  <si>
    <t>TVA de plată</t>
  </si>
  <si>
    <t>4424</t>
  </si>
  <si>
    <t>TVA de recuperat</t>
  </si>
  <si>
    <t>4426</t>
  </si>
  <si>
    <t>TVA deductibilă</t>
  </si>
  <si>
    <t>4427</t>
  </si>
  <si>
    <t>TVA colectată</t>
  </si>
  <si>
    <t>4428</t>
  </si>
  <si>
    <t>TVA neexigibilă</t>
  </si>
  <si>
    <t>455</t>
  </si>
  <si>
    <t>Sume datorate acționarilor / asociaților</t>
  </si>
  <si>
    <t>462</t>
  </si>
  <si>
    <t>Creditori diverși</t>
  </si>
  <si>
    <t>461</t>
  </si>
  <si>
    <t>Debitori diverși</t>
  </si>
  <si>
    <t>5121</t>
  </si>
  <si>
    <t>Conturi la bănci în lei</t>
  </si>
  <si>
    <t>5311</t>
  </si>
  <si>
    <t>Casa în lei</t>
  </si>
  <si>
    <t>542</t>
  </si>
  <si>
    <t>Avansuri de trezorerie</t>
  </si>
  <si>
    <t>6022</t>
  </si>
  <si>
    <t>Cheltuieli privind combustibilii</t>
  </si>
  <si>
    <t>6028</t>
  </si>
  <si>
    <t>Cheltuieli privind alte materiale consumabile</t>
  </si>
  <si>
    <t>607</t>
  </si>
  <si>
    <t>Cheltuieli privind mărfurile</t>
  </si>
  <si>
    <t>611</t>
  </si>
  <si>
    <t>Cheltuieli cu întreținerea și reparațiile</t>
  </si>
  <si>
    <t>612</t>
  </si>
  <si>
    <t>Cheltuieli cu redevențele, locațiile de gestiune și chiriile</t>
  </si>
  <si>
    <t>626</t>
  </si>
  <si>
    <t>Cheltuieli poștale și taxe de telecomunicații</t>
  </si>
  <si>
    <t>628</t>
  </si>
  <si>
    <t>Alte cheltuieli cu serviciile executate de terți</t>
  </si>
  <si>
    <t>641</t>
  </si>
  <si>
    <t>Cheltuieli cu salariile personalului</t>
  </si>
  <si>
    <t>646</t>
  </si>
  <si>
    <t>Cheltuieli privind contribuția asiguratorie pentru muncă</t>
  </si>
  <si>
    <t>6811</t>
  </si>
  <si>
    <t>Cheltuieli de exploatare privind amortizarea imobilizărilor</t>
  </si>
  <si>
    <t>704</t>
  </si>
  <si>
    <t>Venituri din servicii prestate</t>
  </si>
  <si>
    <t>707</t>
  </si>
  <si>
    <t>Venituri din vânzarea mărfurilor</t>
  </si>
  <si>
    <t>TOTAL</t>
  </si>
  <si>
    <t>Note contabile (registru-jurnal)</t>
  </si>
  <si>
    <t>O operațiune pe rând: contul debitor, contul creditor și suma. Conturile trebuie să existe în planul de conturi; altfel apar colorate.</t>
  </si>
  <si>
    <t>Data</t>
  </si>
  <si>
    <t>Document</t>
  </si>
  <si>
    <t>Explicație</t>
  </si>
  <si>
    <t>Cont debitor</t>
  </si>
  <si>
    <t>Cont creditor</t>
  </si>
  <si>
    <t>Suma (lei)</t>
  </si>
  <si>
    <t>Factura F-551</t>
  </si>
  <si>
    <t>Achiziție mărfuri de la furnizor</t>
  </si>
  <si>
    <t>TVA deductibilă achiziție mărfuri</t>
  </si>
  <si>
    <t>Factura EXC-0010</t>
  </si>
  <si>
    <t>Vânzare mărfuri către client</t>
  </si>
  <si>
    <t>TVA colectată vânzare</t>
  </si>
  <si>
    <t>Bon consum</t>
  </si>
  <si>
    <t>Descărcarea gestiunii de mărfuri</t>
  </si>
  <si>
    <t>Extras 41</t>
  </si>
  <si>
    <t>Încasare client prin bancă</t>
  </si>
  <si>
    <t>Extras 42</t>
  </si>
  <si>
    <t>Plată furnizor</t>
  </si>
  <si>
    <t>Chitanța 101</t>
  </si>
  <si>
    <t>Încasare client în numerar</t>
  </si>
  <si>
    <t>Factura CH-10</t>
  </si>
  <si>
    <t>Chirie spațiu octombrie</t>
  </si>
  <si>
    <t>TVA chirie</t>
  </si>
  <si>
    <t>Factura EXC-0011</t>
  </si>
  <si>
    <t>Prestări servicii</t>
  </si>
  <si>
    <t>TVA colectată servicii</t>
  </si>
  <si>
    <t>Bon fiscal</t>
  </si>
  <si>
    <t>Combustibil</t>
  </si>
  <si>
    <t>TVA combustibil</t>
  </si>
  <si>
    <t>Stat de plată</t>
  </si>
  <si>
    <t>Salarii brute octombrie</t>
  </si>
  <si>
    <t>CAS reținut</t>
  </si>
  <si>
    <t>CASS reținut</t>
  </si>
  <si>
    <t>Impozit pe salarii</t>
  </si>
  <si>
    <t>CAM datorat</t>
  </si>
  <si>
    <t>Extras 45</t>
  </si>
  <si>
    <t>Plata salariilor nete</t>
  </si>
  <si>
    <t>Notă contabilă</t>
  </si>
  <si>
    <t>Amortizare lunară</t>
  </si>
  <si>
    <t>Decont TVA</t>
  </si>
  <si>
    <t>Compensare TVA</t>
  </si>
  <si>
    <t>Firma:</t>
  </si>
  <si>
    <t>Exemplu Comerț SRL</t>
  </si>
  <si>
    <t>BALANȚĂ DE VERIFICARE</t>
  </si>
  <si>
    <t>Perioada de la:</t>
  </si>
  <si>
    <t>până la:</t>
  </si>
  <si>
    <t>Soldurile inițiale includ soldurile de la începutul anului și operațiunile dinaintea perioadei. Conturile fără mișcări și fără sold apar estompate.</t>
  </si>
  <si>
    <t>Solduri inițiale</t>
  </si>
  <si>
    <t>Debitor</t>
  </si>
  <si>
    <t>Creditor</t>
  </si>
  <si>
    <t>Rulaje perioadă</t>
  </si>
  <si>
    <t>Total sume</t>
  </si>
  <si>
    <t>Solduri finale</t>
  </si>
  <si>
    <t>Verificare</t>
  </si>
  <si>
    <t>Egalitate (debitor = creditor)</t>
  </si>
  <si>
    <t>Verificare cu documentele</t>
  </si>
  <si>
    <t>Sold 5121 în balanță</t>
  </si>
  <si>
    <t>Sold extras de cont</t>
  </si>
  <si>
    <t>Diferență bancă</t>
  </si>
  <si>
    <t>Sold 5311 în balanță</t>
  </si>
  <si>
    <t>Numerar numărat în casă</t>
  </si>
  <si>
    <t>Diferență casă</t>
  </si>
  <si>
    <t>Clienți de încasat (4111)</t>
  </si>
  <si>
    <t>Furnizori de plătit (401)</t>
  </si>
  <si>
    <t>Rezultat perioadă (venituri − cheltuieli)</t>
  </si>
  <si>
    <t>Model balanță de verificare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</si>
  <si>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</si>
  <si>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</si>
  <si>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modelexcel.ro/balanta-de-verificare-excel/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</si>
</sst>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"/>
    <numFmt numFmtId="165" formatCode="#,##0.00;\-#,##0.00;0.00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b/>
      <sz val="12"/>
      <color rgb="FF17734A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  <fill>
      <patternFill patternType="solid">
        <fgColor rgb="FFE3F1E9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/>
    <xf numFmtId="0" fontId="4" fillId="0" borderId="1" xfId="0" applyFont="1" applyBorder="1"/>
    <xf numFmtId="164" fontId="4" fillId="0" borderId="1" xfId="0" applyNumberFormat="1" applyFont="1" applyBorder="1"/>
    <xf numFmtId="0" fontId="6" fillId="0" borderId="0" xfId="0" applyFont="1"/>
    <xf numFmtId="0" fontId="5" fillId="2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14" fontId="4" fillId="4" borderId="0" xfId="0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0" fontId="7" fillId="0" borderId="0" xfId="0" applyFont="1"/>
    <xf numFmtId="165" fontId="1" fillId="0" borderId="1" xfId="0" applyNumberFormat="1" applyFont="1" applyBorder="1"/>
    <xf numFmtId="165" fontId="1" fillId="4" borderId="1" xfId="0" applyNumberFormat="1" applyFont="1" applyFill="1" applyBorder="1"/>
    <xf numFmtId="165" fontId="4" fillId="0" borderId="1" xfId="0" applyNumberFormat="1" applyFont="1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4" borderId="0" xfId="0" applyFont="1" applyFill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9">
    <dxf>
      <fill>
        <patternFill>
          <bgColor rgb="FFFFE68C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FFFFFF"/>
      </font>
      <fill>
        <patternFill>
          <bgColor rgb="FFB4322A"/>
        </patternFill>
      </fill>
    </dxf>
    <dxf>
      <font>
        <b/>
        <i val="0"/>
      </font>
      <fill>
        <patternFill>
          <bgColor rgb="FFFFE68C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17734A"/>
      </font>
    </dxf>
    <dxf>
      <font>
        <color rgb="FFBFBFB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balanta-de-verificar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DA425-2804-49B8-A4BB-66797FB8876B}">
  <sheetPr>
    <pageSetUpPr fitToPage="1"/>
  </sheetPr>
  <dimension ref="B1:ZZ1000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44.7109375" style="1" customWidth="1"/>
    <col min="4" max="11" width="12.28515625" style="1" customWidth="1"/>
    <col min="12" max="12" width="34.7109375" style="1" customWidth="1"/>
    <col min="13" max="13" width="3.7109375" style="1" customWidth="1"/>
    <col min="14" max="14" width="34.7109375" style="1" customWidth="1"/>
    <col min="15" max="15" width="13.7109375" style="1" customWidth="1"/>
    <col min="16" max="16384" width="11.42578125" style="1"/>
  </cols>
  <sheetData>
    <row r="1" spans="2:15" x14ac:dyDescent="0.2">
      <c r="B1" s="14" t="s">
        <v>132</v>
      </c>
      <c r="C1" s="28" t="s">
        <v>133</v>
      </c>
      <c r="D1" s="28"/>
      <c r="F1" s="14" t="s">
        <v>135</v>
      </c>
      <c r="G1" s="15">
        <f>DATE(2026,10,1)</f>
        <v>46296</v>
      </c>
    </row>
    <row r="2" spans="2:15" ht="21" x14ac:dyDescent="0.35">
      <c r="B2" s="2" t="s">
        <v>134</v>
      </c>
      <c r="F2" s="14" t="s">
        <v>136</v>
      </c>
      <c r="G2" s="15">
        <f>DATE(2026,10,31)</f>
        <v>46326</v>
      </c>
    </row>
    <row r="3" spans="2:15" x14ac:dyDescent="0.2">
      <c r="B3" s="3" t="s">
        <v>137</v>
      </c>
    </row>
    <row r="5" spans="2:15" ht="15.75" x14ac:dyDescent="0.25">
      <c r="B5" s="26" t="s">
        <v>2</v>
      </c>
      <c r="C5" s="26" t="s">
        <v>3</v>
      </c>
      <c r="D5" s="26" t="s">
        <v>138</v>
      </c>
      <c r="E5" s="26"/>
      <c r="F5" s="26" t="s">
        <v>141</v>
      </c>
      <c r="G5" s="26"/>
      <c r="H5" s="26" t="s">
        <v>142</v>
      </c>
      <c r="I5" s="26"/>
      <c r="J5" s="26" t="s">
        <v>143</v>
      </c>
      <c r="K5" s="26"/>
      <c r="L5" s="26" t="s">
        <v>144</v>
      </c>
      <c r="N5" s="22" t="s">
        <v>146</v>
      </c>
    </row>
    <row r="6" spans="2:15" x14ac:dyDescent="0.2">
      <c r="B6" s="26"/>
      <c r="C6" s="26"/>
      <c r="D6" s="16" t="s">
        <v>139</v>
      </c>
      <c r="E6" s="16" t="s">
        <v>140</v>
      </c>
      <c r="F6" s="16" t="s">
        <v>139</v>
      </c>
      <c r="G6" s="16" t="s">
        <v>140</v>
      </c>
      <c r="H6" s="16" t="s">
        <v>139</v>
      </c>
      <c r="I6" s="16" t="s">
        <v>140</v>
      </c>
      <c r="J6" s="16" t="s">
        <v>139</v>
      </c>
      <c r="K6" s="16" t="s">
        <v>140</v>
      </c>
      <c r="L6" s="26"/>
      <c r="N6" s="18" t="s">
        <v>147</v>
      </c>
      <c r="O6" s="23">
        <f>SUMIFS(J7:J126,B7:B126,"5121")-SUMIFS(K7:K126,B7:B126,"5121")</f>
        <v>12198</v>
      </c>
    </row>
    <row r="7" spans="2:15" x14ac:dyDescent="0.2">
      <c r="B7" s="17" t="str">
        <f>IF('Plan de conturi'!$B$5="","",'Plan de conturi'!$B$5)</f>
        <v>1012</v>
      </c>
      <c r="C7" s="18" t="str">
        <f>IF(B7="","",'Plan de conturi'!$C$5)</f>
        <v>Capital subscris vărsat</v>
      </c>
      <c r="D7" s="19">
        <f>IF(B7="","",MAX(0,(N('Plan de conturi'!$F$5)-N('Plan de conturi'!$G$5)+SUMIFS('Note contabile'!$G$5:$G$1004,'Note contabile'!$E$5:$E$1004,B7,'Note contabile'!$B$5:$B$1004,"&lt;"&amp;DeLa)-SUMIFS('Note contabile'!$G$5:$G$1004,'Note contabile'!$F$5:$F$1004,B7,'Note contabile'!$B$5:$B$1004,"&lt;"&amp;DeLa))))</f>
        <v>0</v>
      </c>
      <c r="E7" s="19">
        <f>IF(B7="","",MAX(0,-(N('Plan de conturi'!$F$5)-N('Plan de conturi'!$G$5)+SUMIFS('Note contabile'!$G$5:$G$1004,'Note contabile'!$E$5:$E$1004,B7,'Note contabile'!$B$5:$B$1004,"&lt;"&amp;DeLa)-SUMIFS('Note contabile'!$G$5:$G$1004,'Note contabile'!$F$5:$F$1004,B7,'Note contabile'!$B$5:$B$1004,"&lt;"&amp;DeLa))))</f>
        <v>200</v>
      </c>
      <c r="F7" s="19">
        <f>IF(B7="","",SUMIFS('Note contabile'!$G$5:$G$1004,'Note contabile'!$E$5:$E$1004,B7,'Note contabile'!$B$5:$B$1004,"&gt;="&amp;DeLa,'Note contabile'!$B$5:$B$1004,"&lt;="&amp;PanaLa))</f>
        <v>0</v>
      </c>
      <c r="G7" s="19">
        <f>IF(B7="","",SUMIFS('Note contabile'!$G$5:$G$1004,'Note contabile'!$F$5:$F$1004,B7,'Note contabile'!$B$5:$B$1004,"&gt;="&amp;DeLa,'Note contabile'!$B$5:$B$1004,"&lt;="&amp;PanaLa))</f>
        <v>0</v>
      </c>
      <c r="H7" s="19">
        <f t="shared" ref="H7:H38" si="0">IF(B7="","",D7+F7)</f>
        <v>0</v>
      </c>
      <c r="I7" s="19">
        <f t="shared" ref="I7:I38" si="1">IF(B7="","",E7+G7)</f>
        <v>200</v>
      </c>
      <c r="J7" s="19">
        <f t="shared" ref="J7:J38" si="2">IF(B7="","",MAX(0,H7-I7))</f>
        <v>0</v>
      </c>
      <c r="K7" s="19">
        <f t="shared" ref="K7:K38" si="3">IF(B7="","",MAX(0,I7-H7))</f>
        <v>200</v>
      </c>
      <c r="L7" s="18" t="str">
        <f>IF(B7="","",IF(AND('Plan de conturi'!$D$5="A",K7&gt;0),"Sold creditor neobișnuit",IF(AND('Plan de conturi'!$D$5="P",J7&gt;0),"Sold debitor neobișnuit",IF(AND('Plan de conturi'!$E$5="Da",J7+K7&gt;0),"Sold de verificat cu facturile și plățile",""))))</f>
        <v/>
      </c>
      <c r="N7" s="18" t="s">
        <v>148</v>
      </c>
      <c r="O7" s="24">
        <v>12198</v>
      </c>
    </row>
    <row r="8" spans="2:15" x14ac:dyDescent="0.2">
      <c r="B8" s="17" t="str">
        <f>IF('Plan de conturi'!$B$6="","",'Plan de conturi'!$B$6)</f>
        <v>1068</v>
      </c>
      <c r="C8" s="18" t="str">
        <f>IF(B8="","",'Plan de conturi'!$C$6)</f>
        <v>Alte rezerve</v>
      </c>
      <c r="D8" s="19">
        <f>IF(B8="","",MAX(0,(N('Plan de conturi'!$F$6)-N('Plan de conturi'!$G$6)+SUMIFS('Note contabile'!$G$5:$G$1004,'Note contabile'!$E$5:$E$1004,B8,'Note contabile'!$B$5:$B$1004,"&lt;"&amp;DeLa)-SUMIFS('Note contabile'!$G$5:$G$1004,'Note contabile'!$F$5:$F$1004,B8,'Note contabile'!$B$5:$B$1004,"&lt;"&amp;DeLa))))</f>
        <v>0</v>
      </c>
      <c r="E8" s="19">
        <f>IF(B8="","",MAX(0,-(N('Plan de conturi'!$F$6)-N('Plan de conturi'!$G$6)+SUMIFS('Note contabile'!$G$5:$G$1004,'Note contabile'!$E$5:$E$1004,B8,'Note contabile'!$B$5:$B$1004,"&lt;"&amp;DeLa)-SUMIFS('Note contabile'!$G$5:$G$1004,'Note contabile'!$F$5:$F$1004,B8,'Note contabile'!$B$5:$B$1004,"&lt;"&amp;DeLa))))</f>
        <v>0</v>
      </c>
      <c r="F8" s="19">
        <f>IF(B8="","",SUMIFS('Note contabile'!$G$5:$G$1004,'Note contabile'!$E$5:$E$1004,B8,'Note contabile'!$B$5:$B$1004,"&gt;="&amp;DeLa,'Note contabile'!$B$5:$B$1004,"&lt;="&amp;PanaLa))</f>
        <v>0</v>
      </c>
      <c r="G8" s="19">
        <f>IF(B8="","",SUMIFS('Note contabile'!$G$5:$G$1004,'Note contabile'!$F$5:$F$1004,B8,'Note contabile'!$B$5:$B$1004,"&gt;="&amp;DeLa,'Note contabile'!$B$5:$B$1004,"&lt;="&amp;PanaLa))</f>
        <v>0</v>
      </c>
      <c r="H8" s="19">
        <f t="shared" si="0"/>
        <v>0</v>
      </c>
      <c r="I8" s="19">
        <f t="shared" si="1"/>
        <v>0</v>
      </c>
      <c r="J8" s="19">
        <f t="shared" si="2"/>
        <v>0</v>
      </c>
      <c r="K8" s="19">
        <f t="shared" si="3"/>
        <v>0</v>
      </c>
      <c r="L8" s="18" t="str">
        <f>IF(B8="","",IF(AND('Plan de conturi'!$D$6="A",K8&gt;0),"Sold creditor neobișnuit",IF(AND('Plan de conturi'!$D$6="P",J8&gt;0),"Sold debitor neobișnuit",IF(AND('Plan de conturi'!$E$6="Da",J8+K8&gt;0),"Sold de verificat cu facturile și plățile",""))))</f>
        <v/>
      </c>
      <c r="N8" s="9" t="s">
        <v>149</v>
      </c>
      <c r="O8" s="25">
        <f>IF(O7="","",O7-O6)</f>
        <v>0</v>
      </c>
    </row>
    <row r="9" spans="2:15" x14ac:dyDescent="0.2">
      <c r="B9" s="17" t="str">
        <f>IF('Plan de conturi'!$B$7="","",'Plan de conturi'!$B$7)</f>
        <v>117</v>
      </c>
      <c r="C9" s="18" t="str">
        <f>IF(B9="","",'Plan de conturi'!$C$7)</f>
        <v>Rezultatul reportat</v>
      </c>
      <c r="D9" s="19">
        <f>IF(B9="","",MAX(0,(N('Plan de conturi'!$F$7)-N('Plan de conturi'!$G$7)+SUMIFS('Note contabile'!$G$5:$G$1004,'Note contabile'!$E$5:$E$1004,B9,'Note contabile'!$B$5:$B$1004,"&lt;"&amp;DeLa)-SUMIFS('Note contabile'!$G$5:$G$1004,'Note contabile'!$F$5:$F$1004,B9,'Note contabile'!$B$5:$B$1004,"&lt;"&amp;DeLa))))</f>
        <v>0</v>
      </c>
      <c r="E9" s="19">
        <f>IF(B9="","",MAX(0,-(N('Plan de conturi'!$F$7)-N('Plan de conturi'!$G$7)+SUMIFS('Note contabile'!$G$5:$G$1004,'Note contabile'!$E$5:$E$1004,B9,'Note contabile'!$B$5:$B$1004,"&lt;"&amp;DeLa)-SUMIFS('Note contabile'!$G$5:$G$1004,'Note contabile'!$F$5:$F$1004,B9,'Note contabile'!$B$5:$B$1004,"&lt;"&amp;DeLa))))</f>
        <v>21000</v>
      </c>
      <c r="F9" s="19">
        <f>IF(B9="","",SUMIFS('Note contabile'!$G$5:$G$1004,'Note contabile'!$E$5:$E$1004,B9,'Note contabile'!$B$5:$B$1004,"&gt;="&amp;DeLa,'Note contabile'!$B$5:$B$1004,"&lt;="&amp;PanaLa))</f>
        <v>0</v>
      </c>
      <c r="G9" s="19">
        <f>IF(B9="","",SUMIFS('Note contabile'!$G$5:$G$1004,'Note contabile'!$F$5:$F$1004,B9,'Note contabile'!$B$5:$B$1004,"&gt;="&amp;DeLa,'Note contabile'!$B$5:$B$1004,"&lt;="&amp;PanaLa))</f>
        <v>0</v>
      </c>
      <c r="H9" s="19">
        <f t="shared" si="0"/>
        <v>0</v>
      </c>
      <c r="I9" s="19">
        <f t="shared" si="1"/>
        <v>21000</v>
      </c>
      <c r="J9" s="19">
        <f t="shared" si="2"/>
        <v>0</v>
      </c>
      <c r="K9" s="19">
        <f t="shared" si="3"/>
        <v>21000</v>
      </c>
      <c r="L9" s="18" t="str">
        <f>IF(B9="","",IF(AND('Plan de conturi'!$D$7="A",K9&gt;0),"Sold creditor neobișnuit",IF(AND('Plan de conturi'!$D$7="P",J9&gt;0),"Sold debitor neobișnuit",IF(AND('Plan de conturi'!$E$7="Da",J9+K9&gt;0),"Sold de verificat cu facturile și plățile",""))))</f>
        <v/>
      </c>
      <c r="N9" s="18" t="s">
        <v>150</v>
      </c>
      <c r="O9" s="23">
        <f>SUMIFS(J7:J126,B7:B126,"5311")-SUMIFS(K7:K126,B7:B126,"5311")</f>
        <v>3197</v>
      </c>
    </row>
    <row r="10" spans="2:15" x14ac:dyDescent="0.2">
      <c r="B10" s="17" t="str">
        <f>IF('Plan de conturi'!$B$8="","",'Plan de conturi'!$B$8)</f>
        <v>121</v>
      </c>
      <c r="C10" s="18" t="str">
        <f>IF(B10="","",'Plan de conturi'!$C$8)</f>
        <v>Profit sau pierdere</v>
      </c>
      <c r="D10" s="19">
        <f>IF(B10="","",MAX(0,(N('Plan de conturi'!$F$8)-N('Plan de conturi'!$G$8)+SUMIFS('Note contabile'!$G$5:$G$1004,'Note contabile'!$E$5:$E$1004,B10,'Note contabile'!$B$5:$B$1004,"&lt;"&amp;DeLa)-SUMIFS('Note contabile'!$G$5:$G$1004,'Note contabile'!$F$5:$F$1004,B10,'Note contabile'!$B$5:$B$1004,"&lt;"&amp;DeLa))))</f>
        <v>0</v>
      </c>
      <c r="E10" s="19">
        <f>IF(B10="","",MAX(0,-(N('Plan de conturi'!$F$8)-N('Plan de conturi'!$G$8)+SUMIFS('Note contabile'!$G$5:$G$1004,'Note contabile'!$E$5:$E$1004,B10,'Note contabile'!$B$5:$B$1004,"&lt;"&amp;DeLa)-SUMIFS('Note contabile'!$G$5:$G$1004,'Note contabile'!$F$5:$F$1004,B10,'Note contabile'!$B$5:$B$1004,"&lt;"&amp;DeLa))))</f>
        <v>0</v>
      </c>
      <c r="F10" s="19">
        <f>IF(B10="","",SUMIFS('Note contabile'!$G$5:$G$1004,'Note contabile'!$E$5:$E$1004,B10,'Note contabile'!$B$5:$B$1004,"&gt;="&amp;DeLa,'Note contabile'!$B$5:$B$1004,"&lt;="&amp;PanaLa))</f>
        <v>0</v>
      </c>
      <c r="G10" s="19">
        <f>IF(B10="","",SUMIFS('Note contabile'!$G$5:$G$1004,'Note contabile'!$F$5:$F$1004,B10,'Note contabile'!$B$5:$B$1004,"&gt;="&amp;DeLa,'Note contabile'!$B$5:$B$1004,"&lt;="&amp;PanaLa))</f>
        <v>0</v>
      </c>
      <c r="H10" s="19">
        <f t="shared" si="0"/>
        <v>0</v>
      </c>
      <c r="I10" s="19">
        <f t="shared" si="1"/>
        <v>0</v>
      </c>
      <c r="J10" s="19">
        <f t="shared" si="2"/>
        <v>0</v>
      </c>
      <c r="K10" s="19">
        <f t="shared" si="3"/>
        <v>0</v>
      </c>
      <c r="L10" s="18" t="str">
        <f>IF(B10="","",IF(AND('Plan de conturi'!$D$8="A",K10&gt;0),"Sold creditor neobișnuit",IF(AND('Plan de conturi'!$D$8="P",J10&gt;0),"Sold debitor neobișnuit",IF(AND('Plan de conturi'!$E$8="Da",J10+K10&gt;0),"Sold de verificat cu facturile și plățile",""))))</f>
        <v/>
      </c>
      <c r="N10" s="18" t="s">
        <v>151</v>
      </c>
      <c r="O10" s="24">
        <v>3197</v>
      </c>
    </row>
    <row r="11" spans="2:15" x14ac:dyDescent="0.2">
      <c r="B11" s="17" t="str">
        <f>IF('Plan de conturi'!$B$9="","",'Plan de conturi'!$B$9)</f>
        <v>2131</v>
      </c>
      <c r="C11" s="18" t="str">
        <f>IF(B11="","",'Plan de conturi'!$C$9)</f>
        <v>Echipamente tehnologice</v>
      </c>
      <c r="D11" s="19">
        <f>IF(B11="","",MAX(0,(N('Plan de conturi'!$F$9)-N('Plan de conturi'!$G$9)+SUMIFS('Note contabile'!$G$5:$G$1004,'Note contabile'!$E$5:$E$1004,B11,'Note contabile'!$B$5:$B$1004,"&lt;"&amp;DeLa)-SUMIFS('Note contabile'!$G$5:$G$1004,'Note contabile'!$F$5:$F$1004,B11,'Note contabile'!$B$5:$B$1004,"&lt;"&amp;DeLa))))</f>
        <v>9000</v>
      </c>
      <c r="E11" s="19">
        <f>IF(B11="","",MAX(0,-(N('Plan de conturi'!$F$9)-N('Plan de conturi'!$G$9)+SUMIFS('Note contabile'!$G$5:$G$1004,'Note contabile'!$E$5:$E$1004,B11,'Note contabile'!$B$5:$B$1004,"&lt;"&amp;DeLa)-SUMIFS('Note contabile'!$G$5:$G$1004,'Note contabile'!$F$5:$F$1004,B11,'Note contabile'!$B$5:$B$1004,"&lt;"&amp;DeLa))))</f>
        <v>0</v>
      </c>
      <c r="F11" s="19">
        <f>IF(B11="","",SUMIFS('Note contabile'!$G$5:$G$1004,'Note contabile'!$E$5:$E$1004,B11,'Note contabile'!$B$5:$B$1004,"&gt;="&amp;DeLa,'Note contabile'!$B$5:$B$1004,"&lt;="&amp;PanaLa))</f>
        <v>0</v>
      </c>
      <c r="G11" s="19">
        <f>IF(B11="","",SUMIFS('Note contabile'!$G$5:$G$1004,'Note contabile'!$F$5:$F$1004,B11,'Note contabile'!$B$5:$B$1004,"&gt;="&amp;DeLa,'Note contabile'!$B$5:$B$1004,"&lt;="&amp;PanaLa))</f>
        <v>0</v>
      </c>
      <c r="H11" s="19">
        <f t="shared" si="0"/>
        <v>9000</v>
      </c>
      <c r="I11" s="19">
        <f t="shared" si="1"/>
        <v>0</v>
      </c>
      <c r="J11" s="19">
        <f t="shared" si="2"/>
        <v>9000</v>
      </c>
      <c r="K11" s="19">
        <f t="shared" si="3"/>
        <v>0</v>
      </c>
      <c r="L11" s="18" t="str">
        <f>IF(B11="","",IF(AND('Plan de conturi'!$D$9="A",K11&gt;0),"Sold creditor neobișnuit",IF(AND('Plan de conturi'!$D$9="P",J11&gt;0),"Sold debitor neobișnuit",IF(AND('Plan de conturi'!$E$9="Da",J11+K11&gt;0),"Sold de verificat cu facturile și plățile",""))))</f>
        <v/>
      </c>
      <c r="N11" s="9" t="s">
        <v>152</v>
      </c>
      <c r="O11" s="25">
        <f>IF(O10="","",O10-O9)</f>
        <v>0</v>
      </c>
    </row>
    <row r="12" spans="2:15" x14ac:dyDescent="0.2">
      <c r="B12" s="17" t="str">
        <f>IF('Plan de conturi'!$B$10="","",'Plan de conturi'!$B$10)</f>
        <v>2813</v>
      </c>
      <c r="C12" s="18" t="str">
        <f>IF(B12="","",'Plan de conturi'!$C$10)</f>
        <v>Amortizarea instalațiilor și mijloacelor de transport</v>
      </c>
      <c r="D12" s="19">
        <f>IF(B12="","",MAX(0,(N('Plan de conturi'!$F$10)-N('Plan de conturi'!$G$10)+SUMIFS('Note contabile'!$G$5:$G$1004,'Note contabile'!$E$5:$E$1004,B12,'Note contabile'!$B$5:$B$1004,"&lt;"&amp;DeLa)-SUMIFS('Note contabile'!$G$5:$G$1004,'Note contabile'!$F$5:$F$1004,B12,'Note contabile'!$B$5:$B$1004,"&lt;"&amp;DeLa))))</f>
        <v>0</v>
      </c>
      <c r="E12" s="19">
        <f>IF(B12="","",MAX(0,-(N('Plan de conturi'!$F$10)-N('Plan de conturi'!$G$10)+SUMIFS('Note contabile'!$G$5:$G$1004,'Note contabile'!$E$5:$E$1004,B12,'Note contabile'!$B$5:$B$1004,"&lt;"&amp;DeLa)-SUMIFS('Note contabile'!$G$5:$G$1004,'Note contabile'!$F$5:$F$1004,B12,'Note contabile'!$B$5:$B$1004,"&lt;"&amp;DeLa))))</f>
        <v>3000</v>
      </c>
      <c r="F12" s="19">
        <f>IF(B12="","",SUMIFS('Note contabile'!$G$5:$G$1004,'Note contabile'!$E$5:$E$1004,B12,'Note contabile'!$B$5:$B$1004,"&gt;="&amp;DeLa,'Note contabile'!$B$5:$B$1004,"&lt;="&amp;PanaLa))</f>
        <v>0</v>
      </c>
      <c r="G12" s="19">
        <f>IF(B12="","",SUMIFS('Note contabile'!$G$5:$G$1004,'Note contabile'!$F$5:$F$1004,B12,'Note contabile'!$B$5:$B$1004,"&gt;="&amp;DeLa,'Note contabile'!$B$5:$B$1004,"&lt;="&amp;PanaLa))</f>
        <v>250</v>
      </c>
      <c r="H12" s="19">
        <f t="shared" si="0"/>
        <v>0</v>
      </c>
      <c r="I12" s="19">
        <f t="shared" si="1"/>
        <v>3250</v>
      </c>
      <c r="J12" s="19">
        <f t="shared" si="2"/>
        <v>0</v>
      </c>
      <c r="K12" s="19">
        <f t="shared" si="3"/>
        <v>3250</v>
      </c>
      <c r="L12" s="18" t="str">
        <f>IF(B12="","",IF(AND('Plan de conturi'!$D$10="A",K12&gt;0),"Sold creditor neobișnuit",IF(AND('Plan de conturi'!$D$10="P",J12&gt;0),"Sold debitor neobișnuit",IF(AND('Plan de conturi'!$E$10="Da",J12+K12&gt;0),"Sold de verificat cu facturile și plățile",""))))</f>
        <v/>
      </c>
      <c r="N12" s="18" t="s">
        <v>153</v>
      </c>
      <c r="O12" s="23">
        <f>SUMIFS(J7:J126,B7:B126,"4111")</f>
        <v>13850</v>
      </c>
    </row>
    <row r="13" spans="2:15" x14ac:dyDescent="0.2">
      <c r="B13" s="17" t="str">
        <f>IF('Plan de conturi'!$B$11="","",'Plan de conturi'!$B$11)</f>
        <v>371</v>
      </c>
      <c r="C13" s="18" t="str">
        <f>IF(B13="","",'Plan de conturi'!$C$11)</f>
        <v>Mărfuri</v>
      </c>
      <c r="D13" s="19">
        <f>IF(B13="","",MAX(0,(N('Plan de conturi'!$F$11)-N('Plan de conturi'!$G$11)+SUMIFS('Note contabile'!$G$5:$G$1004,'Note contabile'!$E$5:$E$1004,B13,'Note contabile'!$B$5:$B$1004,"&lt;"&amp;DeLa)-SUMIFS('Note contabile'!$G$5:$G$1004,'Note contabile'!$F$5:$F$1004,B13,'Note contabile'!$B$5:$B$1004,"&lt;"&amp;DeLa))))</f>
        <v>4500</v>
      </c>
      <c r="E13" s="19">
        <f>IF(B13="","",MAX(0,-(N('Plan de conturi'!$F$11)-N('Plan de conturi'!$G$11)+SUMIFS('Note contabile'!$G$5:$G$1004,'Note contabile'!$E$5:$E$1004,B13,'Note contabile'!$B$5:$B$1004,"&lt;"&amp;DeLa)-SUMIFS('Note contabile'!$G$5:$G$1004,'Note contabile'!$F$5:$F$1004,B13,'Note contabile'!$B$5:$B$1004,"&lt;"&amp;DeLa))))</f>
        <v>0</v>
      </c>
      <c r="F13" s="19">
        <f>IF(B13="","",SUMIFS('Note contabile'!$G$5:$G$1004,'Note contabile'!$E$5:$E$1004,B13,'Note contabile'!$B$5:$B$1004,"&gt;="&amp;DeLa,'Note contabile'!$B$5:$B$1004,"&lt;="&amp;PanaLa))</f>
        <v>10000</v>
      </c>
      <c r="G13" s="19">
        <f>IF(B13="","",SUMIFS('Note contabile'!$G$5:$G$1004,'Note contabile'!$F$5:$F$1004,B13,'Note contabile'!$B$5:$B$1004,"&gt;="&amp;DeLa,'Note contabile'!$B$5:$B$1004,"&lt;="&amp;PanaLa))</f>
        <v>9000</v>
      </c>
      <c r="H13" s="19">
        <f t="shared" si="0"/>
        <v>14500</v>
      </c>
      <c r="I13" s="19">
        <f t="shared" si="1"/>
        <v>9000</v>
      </c>
      <c r="J13" s="19">
        <f t="shared" si="2"/>
        <v>5500</v>
      </c>
      <c r="K13" s="19">
        <f t="shared" si="3"/>
        <v>0</v>
      </c>
      <c r="L13" s="18" t="str">
        <f>IF(B13="","",IF(AND('Plan de conturi'!$D$11="A",K13&gt;0),"Sold creditor neobișnuit",IF(AND('Plan de conturi'!$D$11="P",J13&gt;0),"Sold debitor neobișnuit",IF(AND('Plan de conturi'!$E$11="Da",J13+K13&gt;0),"Sold de verificat cu facturile și plățile",""))))</f>
        <v/>
      </c>
      <c r="N13" s="18" t="s">
        <v>154</v>
      </c>
      <c r="O13" s="23">
        <f>SUMIFS(K7:K126,B7:B126,"401")</f>
        <v>11820</v>
      </c>
    </row>
    <row r="14" spans="2:15" x14ac:dyDescent="0.2">
      <c r="B14" s="17" t="str">
        <f>IF('Plan de conturi'!$B$12="","",'Plan de conturi'!$B$12)</f>
        <v>401</v>
      </c>
      <c r="C14" s="18" t="str">
        <f>IF(B14="","",'Plan de conturi'!$C$12)</f>
        <v>Furnizori</v>
      </c>
      <c r="D14" s="19">
        <f>IF(B14="","",MAX(0,(N('Plan de conturi'!$F$12)-N('Plan de conturi'!$G$12)+SUMIFS('Note contabile'!$G$5:$G$1004,'Note contabile'!$E$5:$E$1004,B14,'Note contabile'!$B$5:$B$1004,"&lt;"&amp;DeLa)-SUMIFS('Note contabile'!$G$5:$G$1004,'Note contabile'!$F$5:$F$1004,B14,'Note contabile'!$B$5:$B$1004,"&lt;"&amp;DeLa))))</f>
        <v>0</v>
      </c>
      <c r="E14" s="19">
        <f>IF(B14="","",MAX(0,-(N('Plan de conturi'!$F$12)-N('Plan de conturi'!$G$12)+SUMIFS('Note contabile'!$G$5:$G$1004,'Note contabile'!$E$5:$E$1004,B14,'Note contabile'!$B$5:$B$1004,"&lt;"&amp;DeLa)-SUMIFS('Note contabile'!$G$5:$G$1004,'Note contabile'!$F$5:$F$1004,B14,'Note contabile'!$B$5:$B$1004,"&lt;"&amp;DeLa))))</f>
        <v>5300</v>
      </c>
      <c r="F14" s="19">
        <f>IF(B14="","",SUMIFS('Note contabile'!$G$5:$G$1004,'Note contabile'!$E$5:$E$1004,B14,'Note contabile'!$B$5:$B$1004,"&gt;="&amp;DeLa,'Note contabile'!$B$5:$B$1004,"&lt;="&amp;PanaLa))</f>
        <v>8000</v>
      </c>
      <c r="G14" s="19">
        <f>IF(B14="","",SUMIFS('Note contabile'!$G$5:$G$1004,'Note contabile'!$F$5:$F$1004,B14,'Note contabile'!$B$5:$B$1004,"&gt;="&amp;DeLa,'Note contabile'!$B$5:$B$1004,"&lt;="&amp;PanaLa))</f>
        <v>14520</v>
      </c>
      <c r="H14" s="19">
        <f t="shared" si="0"/>
        <v>8000</v>
      </c>
      <c r="I14" s="19">
        <f t="shared" si="1"/>
        <v>19820</v>
      </c>
      <c r="J14" s="19">
        <f t="shared" si="2"/>
        <v>0</v>
      </c>
      <c r="K14" s="19">
        <f t="shared" si="3"/>
        <v>11820</v>
      </c>
      <c r="L14" s="18" t="str">
        <f>IF(B14="","",IF(AND('Plan de conturi'!$D$12="A",K14&gt;0),"Sold creditor neobișnuit",IF(AND('Plan de conturi'!$D$12="P",J14&gt;0),"Sold debitor neobișnuit",IF(AND('Plan de conturi'!$E$12="Da",J14+K14&gt;0),"Sold de verificat cu facturile și plățile",""))))</f>
        <v>Sold de verificat cu facturile și plățile</v>
      </c>
      <c r="N14" s="9" t="s">
        <v>155</v>
      </c>
      <c r="O14" s="25">
        <f>SUMIFS(G7:G126,B7:B126,"7*")-SUMIFS(F7:F126,B7:B126,"7*")-(SUMIFS(F7:F126,B7:B126,"6*")-SUMIFS(G7:G126,B7:B126,"6*"))</f>
        <v>2804</v>
      </c>
    </row>
    <row r="15" spans="2:15" x14ac:dyDescent="0.2">
      <c r="B15" s="17" t="str">
        <f>IF('Plan de conturi'!$B$13="","",'Plan de conturi'!$B$13)</f>
        <v>404</v>
      </c>
      <c r="C15" s="18" t="str">
        <f>IF(B15="","",'Plan de conturi'!$C$13)</f>
        <v>Furnizori de imobilizări</v>
      </c>
      <c r="D15" s="19">
        <f>IF(B15="","",MAX(0,(N('Plan de conturi'!$F$13)-N('Plan de conturi'!$G$13)+SUMIFS('Note contabile'!$G$5:$G$1004,'Note contabile'!$E$5:$E$1004,B15,'Note contabile'!$B$5:$B$1004,"&lt;"&amp;DeLa)-SUMIFS('Note contabile'!$G$5:$G$1004,'Note contabile'!$F$5:$F$1004,B15,'Note contabile'!$B$5:$B$1004,"&lt;"&amp;DeLa))))</f>
        <v>0</v>
      </c>
      <c r="E15" s="19">
        <f>IF(B15="","",MAX(0,-(N('Plan de conturi'!$F$13)-N('Plan de conturi'!$G$13)+SUMIFS('Note contabile'!$G$5:$G$1004,'Note contabile'!$E$5:$E$1004,B15,'Note contabile'!$B$5:$B$1004,"&lt;"&amp;DeLa)-SUMIFS('Note contabile'!$G$5:$G$1004,'Note contabile'!$F$5:$F$1004,B15,'Note contabile'!$B$5:$B$1004,"&lt;"&amp;DeLa))))</f>
        <v>0</v>
      </c>
      <c r="F15" s="19">
        <f>IF(B15="","",SUMIFS('Note contabile'!$G$5:$G$1004,'Note contabile'!$E$5:$E$1004,B15,'Note contabile'!$B$5:$B$1004,"&gt;="&amp;DeLa,'Note contabile'!$B$5:$B$1004,"&lt;="&amp;PanaLa))</f>
        <v>0</v>
      </c>
      <c r="G15" s="19">
        <f>IF(B15="","",SUMIFS('Note contabile'!$G$5:$G$1004,'Note contabile'!$F$5:$F$1004,B15,'Note contabile'!$B$5:$B$1004,"&gt;="&amp;DeLa,'Note contabile'!$B$5:$B$1004,"&lt;="&amp;PanaLa))</f>
        <v>0</v>
      </c>
      <c r="H15" s="19">
        <f t="shared" si="0"/>
        <v>0</v>
      </c>
      <c r="I15" s="19">
        <f t="shared" si="1"/>
        <v>0</v>
      </c>
      <c r="J15" s="19">
        <f t="shared" si="2"/>
        <v>0</v>
      </c>
      <c r="K15" s="19">
        <f t="shared" si="3"/>
        <v>0</v>
      </c>
      <c r="L15" s="18" t="str">
        <f>IF(B15="","",IF(AND('Plan de conturi'!$D$13="A",K15&gt;0),"Sold creditor neobișnuit",IF(AND('Plan de conturi'!$D$13="P",J15&gt;0),"Sold debitor neobișnuit",IF(AND('Plan de conturi'!$E$13="Da",J15+K15&gt;0),"Sold de verificat cu facturile și plățile",""))))</f>
        <v/>
      </c>
    </row>
    <row r="16" spans="2:15" x14ac:dyDescent="0.2">
      <c r="B16" s="17" t="str">
        <f>IF('Plan de conturi'!$B$14="","",'Plan de conturi'!$B$14)</f>
        <v>4111</v>
      </c>
      <c r="C16" s="18" t="str">
        <f>IF(B16="","",'Plan de conturi'!$C$14)</f>
        <v>Clienți</v>
      </c>
      <c r="D16" s="19">
        <f>IF(B16="","",MAX(0,(N('Plan de conturi'!$F$14)-N('Plan de conturi'!$G$14)+SUMIFS('Note contabile'!$G$5:$G$1004,'Note contabile'!$E$5:$E$1004,B16,'Note contabile'!$B$5:$B$1004,"&lt;"&amp;DeLa)-SUMIFS('Note contabile'!$G$5:$G$1004,'Note contabile'!$F$5:$F$1004,B16,'Note contabile'!$B$5:$B$1004,"&lt;"&amp;DeLa))))</f>
        <v>3200</v>
      </c>
      <c r="E16" s="19">
        <f>IF(B16="","",MAX(0,-(N('Plan de conturi'!$F$14)-N('Plan de conturi'!$G$14)+SUMIFS('Note contabile'!$G$5:$G$1004,'Note contabile'!$E$5:$E$1004,B16,'Note contabile'!$B$5:$B$1004,"&lt;"&amp;DeLa)-SUMIFS('Note contabile'!$G$5:$G$1004,'Note contabile'!$F$5:$F$1004,B16,'Note contabile'!$B$5:$B$1004,"&lt;"&amp;DeLa))))</f>
        <v>0</v>
      </c>
      <c r="F16" s="19">
        <f>IF(B16="","",SUMIFS('Note contabile'!$G$5:$G$1004,'Note contabile'!$E$5:$E$1004,B16,'Note contabile'!$B$5:$B$1004,"&gt;="&amp;DeLa,'Note contabile'!$B$5:$B$1004,"&lt;="&amp;PanaLa))</f>
        <v>25410</v>
      </c>
      <c r="G16" s="19">
        <f>IF(B16="","",SUMIFS('Note contabile'!$G$5:$G$1004,'Note contabile'!$F$5:$F$1004,B16,'Note contabile'!$B$5:$B$1004,"&gt;="&amp;DeLa,'Note contabile'!$B$5:$B$1004,"&lt;="&amp;PanaLa))</f>
        <v>14760</v>
      </c>
      <c r="H16" s="19">
        <f t="shared" si="0"/>
        <v>28610</v>
      </c>
      <c r="I16" s="19">
        <f t="shared" si="1"/>
        <v>14760</v>
      </c>
      <c r="J16" s="19">
        <f t="shared" si="2"/>
        <v>13850</v>
      </c>
      <c r="K16" s="19">
        <f t="shared" si="3"/>
        <v>0</v>
      </c>
      <c r="L16" s="18" t="str">
        <f>IF(B16="","",IF(AND('Plan de conturi'!$D$14="A",K16&gt;0),"Sold creditor neobișnuit",IF(AND('Plan de conturi'!$D$14="P",J16&gt;0),"Sold debitor neobișnuit",IF(AND('Plan de conturi'!$E$14="Da",J16+K16&gt;0),"Sold de verificat cu facturile și plățile",""))))</f>
        <v>Sold de verificat cu facturile și plățile</v>
      </c>
    </row>
    <row r="17" spans="2:12" x14ac:dyDescent="0.2">
      <c r="B17" s="17" t="str">
        <f>IF('Plan de conturi'!$B$15="","",'Plan de conturi'!$B$15)</f>
        <v>421</v>
      </c>
      <c r="C17" s="18" t="str">
        <f>IF(B17="","",'Plan de conturi'!$C$15)</f>
        <v>Personal – salarii datorate</v>
      </c>
      <c r="D17" s="19">
        <f>IF(B17="","",MAX(0,(N('Plan de conturi'!$F$15)-N('Plan de conturi'!$G$15)+SUMIFS('Note contabile'!$G$5:$G$1004,'Note contabile'!$E$5:$E$1004,B17,'Note contabile'!$B$5:$B$1004,"&lt;"&amp;DeLa)-SUMIFS('Note contabile'!$G$5:$G$1004,'Note contabile'!$F$5:$F$1004,B17,'Note contabile'!$B$5:$B$1004,"&lt;"&amp;DeLa))))</f>
        <v>0</v>
      </c>
      <c r="E17" s="19">
        <f>IF(B17="","",MAX(0,-(N('Plan de conturi'!$F$15)-N('Plan de conturi'!$G$15)+SUMIFS('Note contabile'!$G$5:$G$1004,'Note contabile'!$E$5:$E$1004,B17,'Note contabile'!$B$5:$B$1004,"&lt;"&amp;DeLa)-SUMIFS('Note contabile'!$G$5:$G$1004,'Note contabile'!$F$5:$F$1004,B17,'Note contabile'!$B$5:$B$1004,"&lt;"&amp;DeLa))))</f>
        <v>0</v>
      </c>
      <c r="F17" s="19">
        <f>IF(B17="","",SUMIFS('Note contabile'!$G$5:$G$1004,'Note contabile'!$E$5:$E$1004,B17,'Note contabile'!$B$5:$B$1004,"&gt;="&amp;DeLa,'Note contabile'!$B$5:$B$1004,"&lt;="&amp;PanaLa))</f>
        <v>6500</v>
      </c>
      <c r="G17" s="19">
        <f>IF(B17="","",SUMIFS('Note contabile'!$G$5:$G$1004,'Note contabile'!$F$5:$F$1004,B17,'Note contabile'!$B$5:$B$1004,"&gt;="&amp;DeLa,'Note contabile'!$B$5:$B$1004,"&lt;="&amp;PanaLa))</f>
        <v>6500</v>
      </c>
      <c r="H17" s="19">
        <f t="shared" si="0"/>
        <v>6500</v>
      </c>
      <c r="I17" s="19">
        <f t="shared" si="1"/>
        <v>6500</v>
      </c>
      <c r="J17" s="19">
        <f t="shared" si="2"/>
        <v>0</v>
      </c>
      <c r="K17" s="19">
        <f t="shared" si="3"/>
        <v>0</v>
      </c>
      <c r="L17" s="18" t="str">
        <f>IF(B17="","",IF(AND('Plan de conturi'!$D$15="A",K17&gt;0),"Sold creditor neobișnuit",IF(AND('Plan de conturi'!$D$15="P",J17&gt;0),"Sold debitor neobișnuit",IF(AND('Plan de conturi'!$E$15="Da",J17+K17&gt;0),"Sold de verificat cu facturile și plățile",""))))</f>
        <v/>
      </c>
    </row>
    <row r="18" spans="2:12" x14ac:dyDescent="0.2">
      <c r="B18" s="17" t="str">
        <f>IF('Plan de conturi'!$B$16="","",'Plan de conturi'!$B$16)</f>
        <v>4315</v>
      </c>
      <c r="C18" s="18" t="str">
        <f>IF(B18="","",'Plan de conturi'!$C$16)</f>
        <v>Contribuția de asigurări sociale</v>
      </c>
      <c r="D18" s="19">
        <f>IF(B18="","",MAX(0,(N('Plan de conturi'!$F$16)-N('Plan de conturi'!$G$16)+SUMIFS('Note contabile'!$G$5:$G$1004,'Note contabile'!$E$5:$E$1004,B18,'Note contabile'!$B$5:$B$1004,"&lt;"&amp;DeLa)-SUMIFS('Note contabile'!$G$5:$G$1004,'Note contabile'!$F$5:$F$1004,B18,'Note contabile'!$B$5:$B$1004,"&lt;"&amp;DeLa))))</f>
        <v>0</v>
      </c>
      <c r="E18" s="19">
        <f>IF(B18="","",MAX(0,-(N('Plan de conturi'!$F$16)-N('Plan de conturi'!$G$16)+SUMIFS('Note contabile'!$G$5:$G$1004,'Note contabile'!$E$5:$E$1004,B18,'Note contabile'!$B$5:$B$1004,"&lt;"&amp;DeLa)-SUMIFS('Note contabile'!$G$5:$G$1004,'Note contabile'!$F$5:$F$1004,B18,'Note contabile'!$B$5:$B$1004,"&lt;"&amp;DeLa))))</f>
        <v>0</v>
      </c>
      <c r="F18" s="19">
        <f>IF(B18="","",SUMIFS('Note contabile'!$G$5:$G$1004,'Note contabile'!$E$5:$E$1004,B18,'Note contabile'!$B$5:$B$1004,"&gt;="&amp;DeLa,'Note contabile'!$B$5:$B$1004,"&lt;="&amp;PanaLa))</f>
        <v>0</v>
      </c>
      <c r="G18" s="19">
        <f>IF(B18="","",SUMIFS('Note contabile'!$G$5:$G$1004,'Note contabile'!$F$5:$F$1004,B18,'Note contabile'!$B$5:$B$1004,"&gt;="&amp;DeLa,'Note contabile'!$B$5:$B$1004,"&lt;="&amp;PanaLa))</f>
        <v>1625</v>
      </c>
      <c r="H18" s="19">
        <f t="shared" si="0"/>
        <v>0</v>
      </c>
      <c r="I18" s="19">
        <f t="shared" si="1"/>
        <v>1625</v>
      </c>
      <c r="J18" s="19">
        <f t="shared" si="2"/>
        <v>0</v>
      </c>
      <c r="K18" s="19">
        <f t="shared" si="3"/>
        <v>1625</v>
      </c>
      <c r="L18" s="18" t="str">
        <f>IF(B18="","",IF(AND('Plan de conturi'!$D$16="A",K18&gt;0),"Sold creditor neobișnuit",IF(AND('Plan de conturi'!$D$16="P",J18&gt;0),"Sold debitor neobișnuit",IF(AND('Plan de conturi'!$E$16="Da",J18+K18&gt;0),"Sold de verificat cu facturile și plățile",""))))</f>
        <v/>
      </c>
    </row>
    <row r="19" spans="2:12" x14ac:dyDescent="0.2">
      <c r="B19" s="17" t="str">
        <f>IF('Plan de conturi'!$B$17="","",'Plan de conturi'!$B$17)</f>
        <v>4316</v>
      </c>
      <c r="C19" s="18" t="str">
        <f>IF(B19="","",'Plan de conturi'!$C$17)</f>
        <v>Contribuția de asigurări sociale de sănătate</v>
      </c>
      <c r="D19" s="19">
        <f>IF(B19="","",MAX(0,(N('Plan de conturi'!$F$17)-N('Plan de conturi'!$G$17)+SUMIFS('Note contabile'!$G$5:$G$1004,'Note contabile'!$E$5:$E$1004,B19,'Note contabile'!$B$5:$B$1004,"&lt;"&amp;DeLa)-SUMIFS('Note contabile'!$G$5:$G$1004,'Note contabile'!$F$5:$F$1004,B19,'Note contabile'!$B$5:$B$1004,"&lt;"&amp;DeLa))))</f>
        <v>0</v>
      </c>
      <c r="E19" s="19">
        <f>IF(B19="","",MAX(0,-(N('Plan de conturi'!$F$17)-N('Plan de conturi'!$G$17)+SUMIFS('Note contabile'!$G$5:$G$1004,'Note contabile'!$E$5:$E$1004,B19,'Note contabile'!$B$5:$B$1004,"&lt;"&amp;DeLa)-SUMIFS('Note contabile'!$G$5:$G$1004,'Note contabile'!$F$5:$F$1004,B19,'Note contabile'!$B$5:$B$1004,"&lt;"&amp;DeLa))))</f>
        <v>0</v>
      </c>
      <c r="F19" s="19">
        <f>IF(B19="","",SUMIFS('Note contabile'!$G$5:$G$1004,'Note contabile'!$E$5:$E$1004,B19,'Note contabile'!$B$5:$B$1004,"&gt;="&amp;DeLa,'Note contabile'!$B$5:$B$1004,"&lt;="&amp;PanaLa))</f>
        <v>0</v>
      </c>
      <c r="G19" s="19">
        <f>IF(B19="","",SUMIFS('Note contabile'!$G$5:$G$1004,'Note contabile'!$F$5:$F$1004,B19,'Note contabile'!$B$5:$B$1004,"&gt;="&amp;DeLa,'Note contabile'!$B$5:$B$1004,"&lt;="&amp;PanaLa))</f>
        <v>650</v>
      </c>
      <c r="H19" s="19">
        <f t="shared" si="0"/>
        <v>0</v>
      </c>
      <c r="I19" s="19">
        <f t="shared" si="1"/>
        <v>650</v>
      </c>
      <c r="J19" s="19">
        <f t="shared" si="2"/>
        <v>0</v>
      </c>
      <c r="K19" s="19">
        <f t="shared" si="3"/>
        <v>650</v>
      </c>
      <c r="L19" s="18" t="str">
        <f>IF(B19="","",IF(AND('Plan de conturi'!$D$17="A",K19&gt;0),"Sold creditor neobișnuit",IF(AND('Plan de conturi'!$D$17="P",J19&gt;0),"Sold debitor neobișnuit",IF(AND('Plan de conturi'!$E$17="Da",J19+K19&gt;0),"Sold de verificat cu facturile și plățile",""))))</f>
        <v/>
      </c>
    </row>
    <row r="20" spans="2:12" x14ac:dyDescent="0.2">
      <c r="B20" s="17" t="str">
        <f>IF('Plan de conturi'!$B$18="","",'Plan de conturi'!$B$18)</f>
        <v>436</v>
      </c>
      <c r="C20" s="18" t="str">
        <f>IF(B20="","",'Plan de conturi'!$C$18)</f>
        <v>Contribuția asiguratorie pentru muncă</v>
      </c>
      <c r="D20" s="19">
        <f>IF(B20="","",MAX(0,(N('Plan de conturi'!$F$18)-N('Plan de conturi'!$G$18)+SUMIFS('Note contabile'!$G$5:$G$1004,'Note contabile'!$E$5:$E$1004,B20,'Note contabile'!$B$5:$B$1004,"&lt;"&amp;DeLa)-SUMIFS('Note contabile'!$G$5:$G$1004,'Note contabile'!$F$5:$F$1004,B20,'Note contabile'!$B$5:$B$1004,"&lt;"&amp;DeLa))))</f>
        <v>0</v>
      </c>
      <c r="E20" s="19">
        <f>IF(B20="","",MAX(0,-(N('Plan de conturi'!$F$18)-N('Plan de conturi'!$G$18)+SUMIFS('Note contabile'!$G$5:$G$1004,'Note contabile'!$E$5:$E$1004,B20,'Note contabile'!$B$5:$B$1004,"&lt;"&amp;DeLa)-SUMIFS('Note contabile'!$G$5:$G$1004,'Note contabile'!$F$5:$F$1004,B20,'Note contabile'!$B$5:$B$1004,"&lt;"&amp;DeLa))))</f>
        <v>0</v>
      </c>
      <c r="F20" s="19">
        <f>IF(B20="","",SUMIFS('Note contabile'!$G$5:$G$1004,'Note contabile'!$E$5:$E$1004,B20,'Note contabile'!$B$5:$B$1004,"&gt;="&amp;DeLa,'Note contabile'!$B$5:$B$1004,"&lt;="&amp;PanaLa))</f>
        <v>0</v>
      </c>
      <c r="G20" s="19">
        <f>IF(B20="","",SUMIFS('Note contabile'!$G$5:$G$1004,'Note contabile'!$F$5:$F$1004,B20,'Note contabile'!$B$5:$B$1004,"&gt;="&amp;DeLa,'Note contabile'!$B$5:$B$1004,"&lt;="&amp;PanaLa))</f>
        <v>146</v>
      </c>
      <c r="H20" s="19">
        <f t="shared" si="0"/>
        <v>0</v>
      </c>
      <c r="I20" s="19">
        <f t="shared" si="1"/>
        <v>146</v>
      </c>
      <c r="J20" s="19">
        <f t="shared" si="2"/>
        <v>0</v>
      </c>
      <c r="K20" s="19">
        <f t="shared" si="3"/>
        <v>146</v>
      </c>
      <c r="L20" s="18" t="str">
        <f>IF(B20="","",IF(AND('Plan de conturi'!$D$18="A",K20&gt;0),"Sold creditor neobișnuit",IF(AND('Plan de conturi'!$D$18="P",J20&gt;0),"Sold debitor neobișnuit",IF(AND('Plan de conturi'!$E$18="Da",J20+K20&gt;0),"Sold de verificat cu facturile și plățile",""))))</f>
        <v/>
      </c>
    </row>
    <row r="21" spans="2:12" x14ac:dyDescent="0.2">
      <c r="B21" s="17" t="str">
        <f>IF('Plan de conturi'!$B$19="","",'Plan de conturi'!$B$19)</f>
        <v>444</v>
      </c>
      <c r="C21" s="18" t="str">
        <f>IF(B21="","",'Plan de conturi'!$C$19)</f>
        <v>Impozitul pe venituri de natura salariilor</v>
      </c>
      <c r="D21" s="19">
        <f>IF(B21="","",MAX(0,(N('Plan de conturi'!$F$19)-N('Plan de conturi'!$G$19)+SUMIFS('Note contabile'!$G$5:$G$1004,'Note contabile'!$E$5:$E$1004,B21,'Note contabile'!$B$5:$B$1004,"&lt;"&amp;DeLa)-SUMIFS('Note contabile'!$G$5:$G$1004,'Note contabile'!$F$5:$F$1004,B21,'Note contabile'!$B$5:$B$1004,"&lt;"&amp;DeLa))))</f>
        <v>0</v>
      </c>
      <c r="E21" s="19">
        <f>IF(B21="","",MAX(0,-(N('Plan de conturi'!$F$19)-N('Plan de conturi'!$G$19)+SUMIFS('Note contabile'!$G$5:$G$1004,'Note contabile'!$E$5:$E$1004,B21,'Note contabile'!$B$5:$B$1004,"&lt;"&amp;DeLa)-SUMIFS('Note contabile'!$G$5:$G$1004,'Note contabile'!$F$5:$F$1004,B21,'Note contabile'!$B$5:$B$1004,"&lt;"&amp;DeLa))))</f>
        <v>0</v>
      </c>
      <c r="F21" s="19">
        <f>IF(B21="","",SUMIFS('Note contabile'!$G$5:$G$1004,'Note contabile'!$E$5:$E$1004,B21,'Note contabile'!$B$5:$B$1004,"&gt;="&amp;DeLa,'Note contabile'!$B$5:$B$1004,"&lt;="&amp;PanaLa))</f>
        <v>0</v>
      </c>
      <c r="G21" s="19">
        <f>IF(B21="","",SUMIFS('Note contabile'!$G$5:$G$1004,'Note contabile'!$F$5:$F$1004,B21,'Note contabile'!$B$5:$B$1004,"&gt;="&amp;DeLa,'Note contabile'!$B$5:$B$1004,"&lt;="&amp;PanaLa))</f>
        <v>423</v>
      </c>
      <c r="H21" s="19">
        <f t="shared" si="0"/>
        <v>0</v>
      </c>
      <c r="I21" s="19">
        <f t="shared" si="1"/>
        <v>423</v>
      </c>
      <c r="J21" s="19">
        <f t="shared" si="2"/>
        <v>0</v>
      </c>
      <c r="K21" s="19">
        <f t="shared" si="3"/>
        <v>423</v>
      </c>
      <c r="L21" s="18" t="str">
        <f>IF(B21="","",IF(AND('Plan de conturi'!$D$19="A",K21&gt;0),"Sold creditor neobișnuit",IF(AND('Plan de conturi'!$D$19="P",J21&gt;0),"Sold debitor neobișnuit",IF(AND('Plan de conturi'!$E$19="Da",J21+K21&gt;0),"Sold de verificat cu facturile și plățile",""))))</f>
        <v/>
      </c>
    </row>
    <row r="22" spans="2:12" x14ac:dyDescent="0.2">
      <c r="B22" s="17" t="str">
        <f>IF('Plan de conturi'!$B$20="","",'Plan de conturi'!$B$20)</f>
        <v>4423</v>
      </c>
      <c r="C22" s="18" t="str">
        <f>IF(B22="","",'Plan de conturi'!$C$20)</f>
        <v>TVA de plată</v>
      </c>
      <c r="D22" s="19">
        <f>IF(B22="","",MAX(0,(N('Plan de conturi'!$F$20)-N('Plan de conturi'!$G$20)+SUMIFS('Note contabile'!$G$5:$G$1004,'Note contabile'!$E$5:$E$1004,B22,'Note contabile'!$B$5:$B$1004,"&lt;"&amp;DeLa)-SUMIFS('Note contabile'!$G$5:$G$1004,'Note contabile'!$F$5:$F$1004,B22,'Note contabile'!$B$5:$B$1004,"&lt;"&amp;DeLa))))</f>
        <v>0</v>
      </c>
      <c r="E22" s="19">
        <f>IF(B22="","",MAX(0,-(N('Plan de conturi'!$F$20)-N('Plan de conturi'!$G$20)+SUMIFS('Note contabile'!$G$5:$G$1004,'Note contabile'!$E$5:$E$1004,B22,'Note contabile'!$B$5:$B$1004,"&lt;"&amp;DeLa)-SUMIFS('Note contabile'!$G$5:$G$1004,'Note contabile'!$F$5:$F$1004,B22,'Note contabile'!$B$5:$B$1004,"&lt;"&amp;DeLa))))</f>
        <v>0</v>
      </c>
      <c r="F22" s="19">
        <f>IF(B22="","",SUMIFS('Note contabile'!$G$5:$G$1004,'Note contabile'!$E$5:$E$1004,B22,'Note contabile'!$B$5:$B$1004,"&gt;="&amp;DeLa,'Note contabile'!$B$5:$B$1004,"&lt;="&amp;PanaLa))</f>
        <v>0</v>
      </c>
      <c r="G22" s="19">
        <f>IF(B22="","",SUMIFS('Note contabile'!$G$5:$G$1004,'Note contabile'!$F$5:$F$1004,B22,'Note contabile'!$B$5:$B$1004,"&gt;="&amp;DeLa,'Note contabile'!$B$5:$B$1004,"&lt;="&amp;PanaLa))</f>
        <v>1827</v>
      </c>
      <c r="H22" s="19">
        <f t="shared" si="0"/>
        <v>0</v>
      </c>
      <c r="I22" s="19">
        <f t="shared" si="1"/>
        <v>1827</v>
      </c>
      <c r="J22" s="19">
        <f t="shared" si="2"/>
        <v>0</v>
      </c>
      <c r="K22" s="19">
        <f t="shared" si="3"/>
        <v>1827</v>
      </c>
      <c r="L22" s="18" t="str">
        <f>IF(B22="","",IF(AND('Plan de conturi'!$D$20="A",K22&gt;0),"Sold creditor neobișnuit",IF(AND('Plan de conturi'!$D$20="P",J22&gt;0),"Sold debitor neobișnuit",IF(AND('Plan de conturi'!$E$20="Da",J22+K22&gt;0),"Sold de verificat cu facturile și plățile",""))))</f>
        <v/>
      </c>
    </row>
    <row r="23" spans="2:12" x14ac:dyDescent="0.2">
      <c r="B23" s="17" t="str">
        <f>IF('Plan de conturi'!$B$21="","",'Plan de conturi'!$B$21)</f>
        <v>4424</v>
      </c>
      <c r="C23" s="18" t="str">
        <f>IF(B23="","",'Plan de conturi'!$C$21)</f>
        <v>TVA de recuperat</v>
      </c>
      <c r="D23" s="19">
        <f>IF(B23="","",MAX(0,(N('Plan de conturi'!$F$21)-N('Plan de conturi'!$G$21)+SUMIFS('Note contabile'!$G$5:$G$1004,'Note contabile'!$E$5:$E$1004,B23,'Note contabile'!$B$5:$B$1004,"&lt;"&amp;DeLa)-SUMIFS('Note contabile'!$G$5:$G$1004,'Note contabile'!$F$5:$F$1004,B23,'Note contabile'!$B$5:$B$1004,"&lt;"&amp;DeLa))))</f>
        <v>0</v>
      </c>
      <c r="E23" s="19">
        <f>IF(B23="","",MAX(0,-(N('Plan de conturi'!$F$21)-N('Plan de conturi'!$G$21)+SUMIFS('Note contabile'!$G$5:$G$1004,'Note contabile'!$E$5:$E$1004,B23,'Note contabile'!$B$5:$B$1004,"&lt;"&amp;DeLa)-SUMIFS('Note contabile'!$G$5:$G$1004,'Note contabile'!$F$5:$F$1004,B23,'Note contabile'!$B$5:$B$1004,"&lt;"&amp;DeLa))))</f>
        <v>0</v>
      </c>
      <c r="F23" s="19">
        <f>IF(B23="","",SUMIFS('Note contabile'!$G$5:$G$1004,'Note contabile'!$E$5:$E$1004,B23,'Note contabile'!$B$5:$B$1004,"&gt;="&amp;DeLa,'Note contabile'!$B$5:$B$1004,"&lt;="&amp;PanaLa))</f>
        <v>0</v>
      </c>
      <c r="G23" s="19">
        <f>IF(B23="","",SUMIFS('Note contabile'!$G$5:$G$1004,'Note contabile'!$F$5:$F$1004,B23,'Note contabile'!$B$5:$B$1004,"&gt;="&amp;DeLa,'Note contabile'!$B$5:$B$1004,"&lt;="&amp;PanaLa))</f>
        <v>0</v>
      </c>
      <c r="H23" s="19">
        <f t="shared" si="0"/>
        <v>0</v>
      </c>
      <c r="I23" s="19">
        <f t="shared" si="1"/>
        <v>0</v>
      </c>
      <c r="J23" s="19">
        <f t="shared" si="2"/>
        <v>0</v>
      </c>
      <c r="K23" s="19">
        <f t="shared" si="3"/>
        <v>0</v>
      </c>
      <c r="L23" s="18" t="str">
        <f>IF(B23="","",IF(AND('Plan de conturi'!$D$21="A",K23&gt;0),"Sold creditor neobișnuit",IF(AND('Plan de conturi'!$D$21="P",J23&gt;0),"Sold debitor neobișnuit",IF(AND('Plan de conturi'!$E$21="Da",J23+K23&gt;0),"Sold de verificat cu facturile și plățile",""))))</f>
        <v/>
      </c>
    </row>
    <row r="24" spans="2:12" x14ac:dyDescent="0.2">
      <c r="B24" s="17" t="str">
        <f>IF('Plan de conturi'!$B$22="","",'Plan de conturi'!$B$22)</f>
        <v>4426</v>
      </c>
      <c r="C24" s="18" t="str">
        <f>IF(B24="","",'Plan de conturi'!$C$22)</f>
        <v>TVA deductibilă</v>
      </c>
      <c r="D24" s="19">
        <f>IF(B24="","",MAX(0,(N('Plan de conturi'!$F$22)-N('Plan de conturi'!$G$22)+SUMIFS('Note contabile'!$G$5:$G$1004,'Note contabile'!$E$5:$E$1004,B24,'Note contabile'!$B$5:$B$1004,"&lt;"&amp;DeLa)-SUMIFS('Note contabile'!$G$5:$G$1004,'Note contabile'!$F$5:$F$1004,B24,'Note contabile'!$B$5:$B$1004,"&lt;"&amp;DeLa))))</f>
        <v>0</v>
      </c>
      <c r="E24" s="19">
        <f>IF(B24="","",MAX(0,-(N('Plan de conturi'!$F$22)-N('Plan de conturi'!$G$22)+SUMIFS('Note contabile'!$G$5:$G$1004,'Note contabile'!$E$5:$E$1004,B24,'Note contabile'!$B$5:$B$1004,"&lt;"&amp;DeLa)-SUMIFS('Note contabile'!$G$5:$G$1004,'Note contabile'!$F$5:$F$1004,B24,'Note contabile'!$B$5:$B$1004,"&lt;"&amp;DeLa))))</f>
        <v>0</v>
      </c>
      <c r="F24" s="19">
        <f>IF(B24="","",SUMIFS('Note contabile'!$G$5:$G$1004,'Note contabile'!$E$5:$E$1004,B24,'Note contabile'!$B$5:$B$1004,"&gt;="&amp;DeLa,'Note contabile'!$B$5:$B$1004,"&lt;="&amp;PanaLa))</f>
        <v>2583</v>
      </c>
      <c r="G24" s="19">
        <f>IF(B24="","",SUMIFS('Note contabile'!$G$5:$G$1004,'Note contabile'!$F$5:$F$1004,B24,'Note contabile'!$B$5:$B$1004,"&gt;="&amp;DeLa,'Note contabile'!$B$5:$B$1004,"&lt;="&amp;PanaLa))</f>
        <v>2583</v>
      </c>
      <c r="H24" s="19">
        <f t="shared" si="0"/>
        <v>2583</v>
      </c>
      <c r="I24" s="19">
        <f t="shared" si="1"/>
        <v>2583</v>
      </c>
      <c r="J24" s="19">
        <f t="shared" si="2"/>
        <v>0</v>
      </c>
      <c r="K24" s="19">
        <f t="shared" si="3"/>
        <v>0</v>
      </c>
      <c r="L24" s="18" t="str">
        <f>IF(B24="","",IF(AND('Plan de conturi'!$D$22="A",K24&gt;0),"Sold creditor neobișnuit",IF(AND('Plan de conturi'!$D$22="P",J24&gt;0),"Sold debitor neobișnuit",IF(AND('Plan de conturi'!$E$22="Da",J24+K24&gt;0),"Sold de verificat cu facturile și plățile",""))))</f>
        <v/>
      </c>
    </row>
    <row r="25" spans="2:12" x14ac:dyDescent="0.2">
      <c r="B25" s="17" t="str">
        <f>IF('Plan de conturi'!$B$23="","",'Plan de conturi'!$B$23)</f>
        <v>4427</v>
      </c>
      <c r="C25" s="18" t="str">
        <f>IF(B25="","",'Plan de conturi'!$C$23)</f>
        <v>TVA colectată</v>
      </c>
      <c r="D25" s="19">
        <f>IF(B25="","",MAX(0,(N('Plan de conturi'!$F$23)-N('Plan de conturi'!$G$23)+SUMIFS('Note contabile'!$G$5:$G$1004,'Note contabile'!$E$5:$E$1004,B25,'Note contabile'!$B$5:$B$1004,"&lt;"&amp;DeLa)-SUMIFS('Note contabile'!$G$5:$G$1004,'Note contabile'!$F$5:$F$1004,B25,'Note contabile'!$B$5:$B$1004,"&lt;"&amp;DeLa))))</f>
        <v>0</v>
      </c>
      <c r="E25" s="19">
        <f>IF(B25="","",MAX(0,-(N('Plan de conturi'!$F$23)-N('Plan de conturi'!$G$23)+SUMIFS('Note contabile'!$G$5:$G$1004,'Note contabile'!$E$5:$E$1004,B25,'Note contabile'!$B$5:$B$1004,"&lt;"&amp;DeLa)-SUMIFS('Note contabile'!$G$5:$G$1004,'Note contabile'!$F$5:$F$1004,B25,'Note contabile'!$B$5:$B$1004,"&lt;"&amp;DeLa))))</f>
        <v>0</v>
      </c>
      <c r="F25" s="19">
        <f>IF(B25="","",SUMIFS('Note contabile'!$G$5:$G$1004,'Note contabile'!$E$5:$E$1004,B25,'Note contabile'!$B$5:$B$1004,"&gt;="&amp;DeLa,'Note contabile'!$B$5:$B$1004,"&lt;="&amp;PanaLa))</f>
        <v>4410</v>
      </c>
      <c r="G25" s="19">
        <f>IF(B25="","",SUMIFS('Note contabile'!$G$5:$G$1004,'Note contabile'!$F$5:$F$1004,B25,'Note contabile'!$B$5:$B$1004,"&gt;="&amp;DeLa,'Note contabile'!$B$5:$B$1004,"&lt;="&amp;PanaLa))</f>
        <v>4410</v>
      </c>
      <c r="H25" s="19">
        <f t="shared" si="0"/>
        <v>4410</v>
      </c>
      <c r="I25" s="19">
        <f t="shared" si="1"/>
        <v>4410</v>
      </c>
      <c r="J25" s="19">
        <f t="shared" si="2"/>
        <v>0</v>
      </c>
      <c r="K25" s="19">
        <f t="shared" si="3"/>
        <v>0</v>
      </c>
      <c r="L25" s="18" t="str">
        <f>IF(B25="","",IF(AND('Plan de conturi'!$D$23="A",K25&gt;0),"Sold creditor neobișnuit",IF(AND('Plan de conturi'!$D$23="P",J25&gt;0),"Sold debitor neobișnuit",IF(AND('Plan de conturi'!$E$23="Da",J25+K25&gt;0),"Sold de verificat cu facturile și plățile",""))))</f>
        <v/>
      </c>
    </row>
    <row r="26" spans="2:12" x14ac:dyDescent="0.2">
      <c r="B26" s="17" t="str">
        <f>IF('Plan de conturi'!$B$24="","",'Plan de conturi'!$B$24)</f>
        <v>4428</v>
      </c>
      <c r="C26" s="18" t="str">
        <f>IF(B26="","",'Plan de conturi'!$C$24)</f>
        <v>TVA neexigibilă</v>
      </c>
      <c r="D26" s="19">
        <f>IF(B26="","",MAX(0,(N('Plan de conturi'!$F$24)-N('Plan de conturi'!$G$24)+SUMIFS('Note contabile'!$G$5:$G$1004,'Note contabile'!$E$5:$E$1004,B26,'Note contabile'!$B$5:$B$1004,"&lt;"&amp;DeLa)-SUMIFS('Note contabile'!$G$5:$G$1004,'Note contabile'!$F$5:$F$1004,B26,'Note contabile'!$B$5:$B$1004,"&lt;"&amp;DeLa))))</f>
        <v>0</v>
      </c>
      <c r="E26" s="19">
        <f>IF(B26="","",MAX(0,-(N('Plan de conturi'!$F$24)-N('Plan de conturi'!$G$24)+SUMIFS('Note contabile'!$G$5:$G$1004,'Note contabile'!$E$5:$E$1004,B26,'Note contabile'!$B$5:$B$1004,"&lt;"&amp;DeLa)-SUMIFS('Note contabile'!$G$5:$G$1004,'Note contabile'!$F$5:$F$1004,B26,'Note contabile'!$B$5:$B$1004,"&lt;"&amp;DeLa))))</f>
        <v>0</v>
      </c>
      <c r="F26" s="19">
        <f>IF(B26="","",SUMIFS('Note contabile'!$G$5:$G$1004,'Note contabile'!$E$5:$E$1004,B26,'Note contabile'!$B$5:$B$1004,"&gt;="&amp;DeLa,'Note contabile'!$B$5:$B$1004,"&lt;="&amp;PanaLa))</f>
        <v>0</v>
      </c>
      <c r="G26" s="19">
        <f>IF(B26="","",SUMIFS('Note contabile'!$G$5:$G$1004,'Note contabile'!$F$5:$F$1004,B26,'Note contabile'!$B$5:$B$1004,"&gt;="&amp;DeLa,'Note contabile'!$B$5:$B$1004,"&lt;="&amp;PanaLa))</f>
        <v>0</v>
      </c>
      <c r="H26" s="19">
        <f t="shared" si="0"/>
        <v>0</v>
      </c>
      <c r="I26" s="19">
        <f t="shared" si="1"/>
        <v>0</v>
      </c>
      <c r="J26" s="19">
        <f t="shared" si="2"/>
        <v>0</v>
      </c>
      <c r="K26" s="19">
        <f t="shared" si="3"/>
        <v>0</v>
      </c>
      <c r="L26" s="18" t="str">
        <f>IF(B26="","",IF(AND('Plan de conturi'!$D$24="A",K26&gt;0),"Sold creditor neobișnuit",IF(AND('Plan de conturi'!$D$24="P",J26&gt;0),"Sold debitor neobișnuit",IF(AND('Plan de conturi'!$E$24="Da",J26+K26&gt;0),"Sold de verificat cu facturile și plățile",""))))</f>
        <v/>
      </c>
    </row>
    <row r="27" spans="2:12" x14ac:dyDescent="0.2">
      <c r="B27" s="17" t="str">
        <f>IF('Plan de conturi'!$B$25="","",'Plan de conturi'!$B$25)</f>
        <v>455</v>
      </c>
      <c r="C27" s="18" t="str">
        <f>IF(B27="","",'Plan de conturi'!$C$25)</f>
        <v>Sume datorate acționarilor / asociaților</v>
      </c>
      <c r="D27" s="19">
        <f>IF(B27="","",MAX(0,(N('Plan de conturi'!$F$25)-N('Plan de conturi'!$G$25)+SUMIFS('Note contabile'!$G$5:$G$1004,'Note contabile'!$E$5:$E$1004,B27,'Note contabile'!$B$5:$B$1004,"&lt;"&amp;DeLa)-SUMIFS('Note contabile'!$G$5:$G$1004,'Note contabile'!$F$5:$F$1004,B27,'Note contabile'!$B$5:$B$1004,"&lt;"&amp;DeLa))))</f>
        <v>0</v>
      </c>
      <c r="E27" s="19">
        <f>IF(B27="","",MAX(0,-(N('Plan de conturi'!$F$25)-N('Plan de conturi'!$G$25)+SUMIFS('Note contabile'!$G$5:$G$1004,'Note contabile'!$E$5:$E$1004,B27,'Note contabile'!$B$5:$B$1004,"&lt;"&amp;DeLa)-SUMIFS('Note contabile'!$G$5:$G$1004,'Note contabile'!$F$5:$F$1004,B27,'Note contabile'!$B$5:$B$1004,"&lt;"&amp;DeLa))))</f>
        <v>0</v>
      </c>
      <c r="F27" s="19">
        <f>IF(B27="","",SUMIFS('Note contabile'!$G$5:$G$1004,'Note contabile'!$E$5:$E$1004,B27,'Note contabile'!$B$5:$B$1004,"&gt;="&amp;DeLa,'Note contabile'!$B$5:$B$1004,"&lt;="&amp;PanaLa))</f>
        <v>0</v>
      </c>
      <c r="G27" s="19">
        <f>IF(B27="","",SUMIFS('Note contabile'!$G$5:$G$1004,'Note contabile'!$F$5:$F$1004,B27,'Note contabile'!$B$5:$B$1004,"&gt;="&amp;DeLa,'Note contabile'!$B$5:$B$1004,"&lt;="&amp;PanaLa))</f>
        <v>0</v>
      </c>
      <c r="H27" s="19">
        <f t="shared" si="0"/>
        <v>0</v>
      </c>
      <c r="I27" s="19">
        <f t="shared" si="1"/>
        <v>0</v>
      </c>
      <c r="J27" s="19">
        <f t="shared" si="2"/>
        <v>0</v>
      </c>
      <c r="K27" s="19">
        <f t="shared" si="3"/>
        <v>0</v>
      </c>
      <c r="L27" s="18" t="str">
        <f>IF(B27="","",IF(AND('Plan de conturi'!$D$25="A",K27&gt;0),"Sold creditor neobișnuit",IF(AND('Plan de conturi'!$D$25="P",J27&gt;0),"Sold debitor neobișnuit",IF(AND('Plan de conturi'!$E$25="Da",J27+K27&gt;0),"Sold de verificat cu facturile și plățile",""))))</f>
        <v/>
      </c>
    </row>
    <row r="28" spans="2:12" x14ac:dyDescent="0.2">
      <c r="B28" s="17" t="str">
        <f>IF('Plan de conturi'!$B$26="","",'Plan de conturi'!$B$26)</f>
        <v>462</v>
      </c>
      <c r="C28" s="18" t="str">
        <f>IF(B28="","",'Plan de conturi'!$C$26)</f>
        <v>Creditori diverși</v>
      </c>
      <c r="D28" s="19">
        <f>IF(B28="","",MAX(0,(N('Plan de conturi'!$F$26)-N('Plan de conturi'!$G$26)+SUMIFS('Note contabile'!$G$5:$G$1004,'Note contabile'!$E$5:$E$1004,B28,'Note contabile'!$B$5:$B$1004,"&lt;"&amp;DeLa)-SUMIFS('Note contabile'!$G$5:$G$1004,'Note contabile'!$F$5:$F$1004,B28,'Note contabile'!$B$5:$B$1004,"&lt;"&amp;DeLa))))</f>
        <v>0</v>
      </c>
      <c r="E28" s="19">
        <f>IF(B28="","",MAX(0,-(N('Plan de conturi'!$F$26)-N('Plan de conturi'!$G$26)+SUMIFS('Note contabile'!$G$5:$G$1004,'Note contabile'!$E$5:$E$1004,B28,'Note contabile'!$B$5:$B$1004,"&lt;"&amp;DeLa)-SUMIFS('Note contabile'!$G$5:$G$1004,'Note contabile'!$F$5:$F$1004,B28,'Note contabile'!$B$5:$B$1004,"&lt;"&amp;DeLa))))</f>
        <v>0</v>
      </c>
      <c r="F28" s="19">
        <f>IF(B28="","",SUMIFS('Note contabile'!$G$5:$G$1004,'Note contabile'!$E$5:$E$1004,B28,'Note contabile'!$B$5:$B$1004,"&gt;="&amp;DeLa,'Note contabile'!$B$5:$B$1004,"&lt;="&amp;PanaLa))</f>
        <v>0</v>
      </c>
      <c r="G28" s="19">
        <f>IF(B28="","",SUMIFS('Note contabile'!$G$5:$G$1004,'Note contabile'!$F$5:$F$1004,B28,'Note contabile'!$B$5:$B$1004,"&gt;="&amp;DeLa,'Note contabile'!$B$5:$B$1004,"&lt;="&amp;PanaLa))</f>
        <v>0</v>
      </c>
      <c r="H28" s="19">
        <f t="shared" si="0"/>
        <v>0</v>
      </c>
      <c r="I28" s="19">
        <f t="shared" si="1"/>
        <v>0</v>
      </c>
      <c r="J28" s="19">
        <f t="shared" si="2"/>
        <v>0</v>
      </c>
      <c r="K28" s="19">
        <f t="shared" si="3"/>
        <v>0</v>
      </c>
      <c r="L28" s="18" t="str">
        <f>IF(B28="","",IF(AND('Plan de conturi'!$D$26="A",K28&gt;0),"Sold creditor neobișnuit",IF(AND('Plan de conturi'!$D$26="P",J28&gt;0),"Sold debitor neobișnuit",IF(AND('Plan de conturi'!$E$26="Da",J28+K28&gt;0),"Sold de verificat cu facturile și plățile",""))))</f>
        <v/>
      </c>
    </row>
    <row r="29" spans="2:12" x14ac:dyDescent="0.2">
      <c r="B29" s="17" t="str">
        <f>IF('Plan de conturi'!$B$27="","",'Plan de conturi'!$B$27)</f>
        <v>461</v>
      </c>
      <c r="C29" s="18" t="str">
        <f>IF(B29="","",'Plan de conturi'!$C$27)</f>
        <v>Debitori diverși</v>
      </c>
      <c r="D29" s="19">
        <f>IF(B29="","",MAX(0,(N('Plan de conturi'!$F$27)-N('Plan de conturi'!$G$27)+SUMIFS('Note contabile'!$G$5:$G$1004,'Note contabile'!$E$5:$E$1004,B29,'Note contabile'!$B$5:$B$1004,"&lt;"&amp;DeLa)-SUMIFS('Note contabile'!$G$5:$G$1004,'Note contabile'!$F$5:$F$1004,B29,'Note contabile'!$B$5:$B$1004,"&lt;"&amp;DeLa))))</f>
        <v>0</v>
      </c>
      <c r="E29" s="19">
        <f>IF(B29="","",MAX(0,-(N('Plan de conturi'!$F$27)-N('Plan de conturi'!$G$27)+SUMIFS('Note contabile'!$G$5:$G$1004,'Note contabile'!$E$5:$E$1004,B29,'Note contabile'!$B$5:$B$1004,"&lt;"&amp;DeLa)-SUMIFS('Note contabile'!$G$5:$G$1004,'Note contabile'!$F$5:$F$1004,B29,'Note contabile'!$B$5:$B$1004,"&lt;"&amp;DeLa))))</f>
        <v>0</v>
      </c>
      <c r="F29" s="19">
        <f>IF(B29="","",SUMIFS('Note contabile'!$G$5:$G$1004,'Note contabile'!$E$5:$E$1004,B29,'Note contabile'!$B$5:$B$1004,"&gt;="&amp;DeLa,'Note contabile'!$B$5:$B$1004,"&lt;="&amp;PanaLa))</f>
        <v>0</v>
      </c>
      <c r="G29" s="19">
        <f>IF(B29="","",SUMIFS('Note contabile'!$G$5:$G$1004,'Note contabile'!$F$5:$F$1004,B29,'Note contabile'!$B$5:$B$1004,"&gt;="&amp;DeLa,'Note contabile'!$B$5:$B$1004,"&lt;="&amp;PanaLa))</f>
        <v>0</v>
      </c>
      <c r="H29" s="19">
        <f t="shared" si="0"/>
        <v>0</v>
      </c>
      <c r="I29" s="19">
        <f t="shared" si="1"/>
        <v>0</v>
      </c>
      <c r="J29" s="19">
        <f t="shared" si="2"/>
        <v>0</v>
      </c>
      <c r="K29" s="19">
        <f t="shared" si="3"/>
        <v>0</v>
      </c>
      <c r="L29" s="18" t="str">
        <f>IF(B29="","",IF(AND('Plan de conturi'!$D$27="A",K29&gt;0),"Sold creditor neobișnuit",IF(AND('Plan de conturi'!$D$27="P",J29&gt;0),"Sold debitor neobișnuit",IF(AND('Plan de conturi'!$E$27="Da",J29+K29&gt;0),"Sold de verificat cu facturile și plățile",""))))</f>
        <v/>
      </c>
    </row>
    <row r="30" spans="2:12" x14ac:dyDescent="0.2">
      <c r="B30" s="17" t="str">
        <f>IF('Plan de conturi'!$B$28="","",'Plan de conturi'!$B$28)</f>
        <v>5121</v>
      </c>
      <c r="C30" s="18" t="str">
        <f>IF(B30="","",'Plan de conturi'!$C$28)</f>
        <v>Conturi la bănci în lei</v>
      </c>
      <c r="D30" s="19">
        <f>IF(B30="","",MAX(0,(N('Plan de conturi'!$F$28)-N('Plan de conturi'!$G$28)+SUMIFS('Note contabile'!$G$5:$G$1004,'Note contabile'!$E$5:$E$1004,B30,'Note contabile'!$B$5:$B$1004,"&lt;"&amp;DeLa)-SUMIFS('Note contabile'!$G$5:$G$1004,'Note contabile'!$F$5:$F$1004,B30,'Note contabile'!$B$5:$B$1004,"&lt;"&amp;DeLa))))</f>
        <v>12000</v>
      </c>
      <c r="E30" s="19">
        <f>IF(B30="","",MAX(0,-(N('Plan de conturi'!$F$28)-N('Plan de conturi'!$G$28)+SUMIFS('Note contabile'!$G$5:$G$1004,'Note contabile'!$E$5:$E$1004,B30,'Note contabile'!$B$5:$B$1004,"&lt;"&amp;DeLa)-SUMIFS('Note contabile'!$G$5:$G$1004,'Note contabile'!$F$5:$F$1004,B30,'Note contabile'!$B$5:$B$1004,"&lt;"&amp;DeLa))))</f>
        <v>0</v>
      </c>
      <c r="F30" s="19">
        <f>IF(B30="","",SUMIFS('Note contabile'!$G$5:$G$1004,'Note contabile'!$E$5:$E$1004,B30,'Note contabile'!$B$5:$B$1004,"&gt;="&amp;DeLa,'Note contabile'!$B$5:$B$1004,"&lt;="&amp;PanaLa))</f>
        <v>12000</v>
      </c>
      <c r="G30" s="19">
        <f>IF(B30="","",SUMIFS('Note contabile'!$G$5:$G$1004,'Note contabile'!$F$5:$F$1004,B30,'Note contabile'!$B$5:$B$1004,"&gt;="&amp;DeLa,'Note contabile'!$B$5:$B$1004,"&lt;="&amp;PanaLa))</f>
        <v>11802</v>
      </c>
      <c r="H30" s="19">
        <f t="shared" si="0"/>
        <v>24000</v>
      </c>
      <c r="I30" s="19">
        <f t="shared" si="1"/>
        <v>11802</v>
      </c>
      <c r="J30" s="19">
        <f t="shared" si="2"/>
        <v>12198</v>
      </c>
      <c r="K30" s="19">
        <f t="shared" si="3"/>
        <v>0</v>
      </c>
      <c r="L30" s="18" t="str">
        <f>IF(B30="","",IF(AND('Plan de conturi'!$D$28="A",K30&gt;0),"Sold creditor neobișnuit",IF(AND('Plan de conturi'!$D$28="P",J30&gt;0),"Sold debitor neobișnuit",IF(AND('Plan de conturi'!$E$28="Da",J30+K30&gt;0),"Sold de verificat cu facturile și plățile",""))))</f>
        <v/>
      </c>
    </row>
    <row r="31" spans="2:12" x14ac:dyDescent="0.2">
      <c r="B31" s="17" t="str">
        <f>IF('Plan de conturi'!$B$29="","",'Plan de conturi'!$B$29)</f>
        <v>5311</v>
      </c>
      <c r="C31" s="18" t="str">
        <f>IF(B31="","",'Plan de conturi'!$C$29)</f>
        <v>Casa în lei</v>
      </c>
      <c r="D31" s="19">
        <f>IF(B31="","",MAX(0,(N('Plan de conturi'!$F$29)-N('Plan de conturi'!$G$29)+SUMIFS('Note contabile'!$G$5:$G$1004,'Note contabile'!$E$5:$E$1004,B31,'Note contabile'!$B$5:$B$1004,"&lt;"&amp;DeLa)-SUMIFS('Note contabile'!$G$5:$G$1004,'Note contabile'!$F$5:$F$1004,B31,'Note contabile'!$B$5:$B$1004,"&lt;"&amp;DeLa))))</f>
        <v>800</v>
      </c>
      <c r="E31" s="19">
        <f>IF(B31="","",MAX(0,-(N('Plan de conturi'!$F$29)-N('Plan de conturi'!$G$29)+SUMIFS('Note contabile'!$G$5:$G$1004,'Note contabile'!$E$5:$E$1004,B31,'Note contabile'!$B$5:$B$1004,"&lt;"&amp;DeLa)-SUMIFS('Note contabile'!$G$5:$G$1004,'Note contabile'!$F$5:$F$1004,B31,'Note contabile'!$B$5:$B$1004,"&lt;"&amp;DeLa))))</f>
        <v>0</v>
      </c>
      <c r="F31" s="19">
        <f>IF(B31="","",SUMIFS('Note contabile'!$G$5:$G$1004,'Note contabile'!$E$5:$E$1004,B31,'Note contabile'!$B$5:$B$1004,"&gt;="&amp;DeLa,'Note contabile'!$B$5:$B$1004,"&lt;="&amp;PanaLa))</f>
        <v>2760</v>
      </c>
      <c r="G31" s="19">
        <f>IF(B31="","",SUMIFS('Note contabile'!$G$5:$G$1004,'Note contabile'!$F$5:$F$1004,B31,'Note contabile'!$B$5:$B$1004,"&gt;="&amp;DeLa,'Note contabile'!$B$5:$B$1004,"&lt;="&amp;PanaLa))</f>
        <v>363</v>
      </c>
      <c r="H31" s="19">
        <f t="shared" si="0"/>
        <v>3560</v>
      </c>
      <c r="I31" s="19">
        <f t="shared" si="1"/>
        <v>363</v>
      </c>
      <c r="J31" s="19">
        <f t="shared" si="2"/>
        <v>3197</v>
      </c>
      <c r="K31" s="19">
        <f t="shared" si="3"/>
        <v>0</v>
      </c>
      <c r="L31" s="18" t="str">
        <f>IF(B31="","",IF(AND('Plan de conturi'!$D$29="A",K31&gt;0),"Sold creditor neobișnuit",IF(AND('Plan de conturi'!$D$29="P",J31&gt;0),"Sold debitor neobișnuit",IF(AND('Plan de conturi'!$E$29="Da",J31+K31&gt;0),"Sold de verificat cu facturile și plățile",""))))</f>
        <v/>
      </c>
    </row>
    <row r="32" spans="2:12" x14ac:dyDescent="0.2">
      <c r="B32" s="17" t="str">
        <f>IF('Plan de conturi'!$B$30="","",'Plan de conturi'!$B$30)</f>
        <v>542</v>
      </c>
      <c r="C32" s="18" t="str">
        <f>IF(B32="","",'Plan de conturi'!$C$30)</f>
        <v>Avansuri de trezorerie</v>
      </c>
      <c r="D32" s="19">
        <f>IF(B32="","",MAX(0,(N('Plan de conturi'!$F$30)-N('Plan de conturi'!$G$30)+SUMIFS('Note contabile'!$G$5:$G$1004,'Note contabile'!$E$5:$E$1004,B32,'Note contabile'!$B$5:$B$1004,"&lt;"&amp;DeLa)-SUMIFS('Note contabile'!$G$5:$G$1004,'Note contabile'!$F$5:$F$1004,B32,'Note contabile'!$B$5:$B$1004,"&lt;"&amp;DeLa))))</f>
        <v>0</v>
      </c>
      <c r="E32" s="19">
        <f>IF(B32="","",MAX(0,-(N('Plan de conturi'!$F$30)-N('Plan de conturi'!$G$30)+SUMIFS('Note contabile'!$G$5:$G$1004,'Note contabile'!$E$5:$E$1004,B32,'Note contabile'!$B$5:$B$1004,"&lt;"&amp;DeLa)-SUMIFS('Note contabile'!$G$5:$G$1004,'Note contabile'!$F$5:$F$1004,B32,'Note contabile'!$B$5:$B$1004,"&lt;"&amp;DeLa))))</f>
        <v>0</v>
      </c>
      <c r="F32" s="19">
        <f>IF(B32="","",SUMIFS('Note contabile'!$G$5:$G$1004,'Note contabile'!$E$5:$E$1004,B32,'Note contabile'!$B$5:$B$1004,"&gt;="&amp;DeLa,'Note contabile'!$B$5:$B$1004,"&lt;="&amp;PanaLa))</f>
        <v>0</v>
      </c>
      <c r="G32" s="19">
        <f>IF(B32="","",SUMIFS('Note contabile'!$G$5:$G$1004,'Note contabile'!$F$5:$F$1004,B32,'Note contabile'!$B$5:$B$1004,"&gt;="&amp;DeLa,'Note contabile'!$B$5:$B$1004,"&lt;="&amp;PanaLa))</f>
        <v>0</v>
      </c>
      <c r="H32" s="19">
        <f t="shared" si="0"/>
        <v>0</v>
      </c>
      <c r="I32" s="19">
        <f t="shared" si="1"/>
        <v>0</v>
      </c>
      <c r="J32" s="19">
        <f t="shared" si="2"/>
        <v>0</v>
      </c>
      <c r="K32" s="19">
        <f t="shared" si="3"/>
        <v>0</v>
      </c>
      <c r="L32" s="18" t="str">
        <f>IF(B32="","",IF(AND('Plan de conturi'!$D$30="A",K32&gt;0),"Sold creditor neobișnuit",IF(AND('Plan de conturi'!$D$30="P",J32&gt;0),"Sold debitor neobișnuit",IF(AND('Plan de conturi'!$E$30="Da",J32+K32&gt;0),"Sold de verificat cu facturile și plățile",""))))</f>
        <v/>
      </c>
    </row>
    <row r="33" spans="2:12" x14ac:dyDescent="0.2">
      <c r="B33" s="17" t="str">
        <f>IF('Plan de conturi'!$B$31="","",'Plan de conturi'!$B$31)</f>
        <v>6022</v>
      </c>
      <c r="C33" s="18" t="str">
        <f>IF(B33="","",'Plan de conturi'!$C$31)</f>
        <v>Cheltuieli privind combustibilii</v>
      </c>
      <c r="D33" s="19">
        <f>IF(B33="","",MAX(0,(N('Plan de conturi'!$F$31)-N('Plan de conturi'!$G$31)+SUMIFS('Note contabile'!$G$5:$G$1004,'Note contabile'!$E$5:$E$1004,B33,'Note contabile'!$B$5:$B$1004,"&lt;"&amp;DeLa)-SUMIFS('Note contabile'!$G$5:$G$1004,'Note contabile'!$F$5:$F$1004,B33,'Note contabile'!$B$5:$B$1004,"&lt;"&amp;DeLa))))</f>
        <v>0</v>
      </c>
      <c r="E33" s="19">
        <f>IF(B33="","",MAX(0,-(N('Plan de conturi'!$F$31)-N('Plan de conturi'!$G$31)+SUMIFS('Note contabile'!$G$5:$G$1004,'Note contabile'!$E$5:$E$1004,B33,'Note contabile'!$B$5:$B$1004,"&lt;"&amp;DeLa)-SUMIFS('Note contabile'!$G$5:$G$1004,'Note contabile'!$F$5:$F$1004,B33,'Note contabile'!$B$5:$B$1004,"&lt;"&amp;DeLa))))</f>
        <v>0</v>
      </c>
      <c r="F33" s="19">
        <f>IF(B33="","",SUMIFS('Note contabile'!$G$5:$G$1004,'Note contabile'!$E$5:$E$1004,B33,'Note contabile'!$B$5:$B$1004,"&gt;="&amp;DeLa,'Note contabile'!$B$5:$B$1004,"&lt;="&amp;PanaLa))</f>
        <v>300</v>
      </c>
      <c r="G33" s="19">
        <f>IF(B33="","",SUMIFS('Note contabile'!$G$5:$G$1004,'Note contabile'!$F$5:$F$1004,B33,'Note contabile'!$B$5:$B$1004,"&gt;="&amp;DeLa,'Note contabile'!$B$5:$B$1004,"&lt;="&amp;PanaLa))</f>
        <v>0</v>
      </c>
      <c r="H33" s="19">
        <f t="shared" si="0"/>
        <v>300</v>
      </c>
      <c r="I33" s="19">
        <f t="shared" si="1"/>
        <v>0</v>
      </c>
      <c r="J33" s="19">
        <f t="shared" si="2"/>
        <v>300</v>
      </c>
      <c r="K33" s="19">
        <f t="shared" si="3"/>
        <v>0</v>
      </c>
      <c r="L33" s="18" t="str">
        <f>IF(B33="","",IF(AND('Plan de conturi'!$D$31="A",K33&gt;0),"Sold creditor neobișnuit",IF(AND('Plan de conturi'!$D$31="P",J33&gt;0),"Sold debitor neobișnuit",IF(AND('Plan de conturi'!$E$31="Da",J33+K33&gt;0),"Sold de verificat cu facturile și plățile",""))))</f>
        <v/>
      </c>
    </row>
    <row r="34" spans="2:12" x14ac:dyDescent="0.2">
      <c r="B34" s="17" t="str">
        <f>IF('Plan de conturi'!$B$32="","",'Plan de conturi'!$B$32)</f>
        <v>6028</v>
      </c>
      <c r="C34" s="18" t="str">
        <f>IF(B34="","",'Plan de conturi'!$C$32)</f>
        <v>Cheltuieli privind alte materiale consumabile</v>
      </c>
      <c r="D34" s="19">
        <f>IF(B34="","",MAX(0,(N('Plan de conturi'!$F$32)-N('Plan de conturi'!$G$32)+SUMIFS('Note contabile'!$G$5:$G$1004,'Note contabile'!$E$5:$E$1004,B34,'Note contabile'!$B$5:$B$1004,"&lt;"&amp;DeLa)-SUMIFS('Note contabile'!$G$5:$G$1004,'Note contabile'!$F$5:$F$1004,B34,'Note contabile'!$B$5:$B$1004,"&lt;"&amp;DeLa))))</f>
        <v>0</v>
      </c>
      <c r="E34" s="19">
        <f>IF(B34="","",MAX(0,-(N('Plan de conturi'!$F$32)-N('Plan de conturi'!$G$32)+SUMIFS('Note contabile'!$G$5:$G$1004,'Note contabile'!$E$5:$E$1004,B34,'Note contabile'!$B$5:$B$1004,"&lt;"&amp;DeLa)-SUMIFS('Note contabile'!$G$5:$G$1004,'Note contabile'!$F$5:$F$1004,B34,'Note contabile'!$B$5:$B$1004,"&lt;"&amp;DeLa))))</f>
        <v>0</v>
      </c>
      <c r="F34" s="19">
        <f>IF(B34="","",SUMIFS('Note contabile'!$G$5:$G$1004,'Note contabile'!$E$5:$E$1004,B34,'Note contabile'!$B$5:$B$1004,"&gt;="&amp;DeLa,'Note contabile'!$B$5:$B$1004,"&lt;="&amp;PanaLa))</f>
        <v>0</v>
      </c>
      <c r="G34" s="19">
        <f>IF(B34="","",SUMIFS('Note contabile'!$G$5:$G$1004,'Note contabile'!$F$5:$F$1004,B34,'Note contabile'!$B$5:$B$1004,"&gt;="&amp;DeLa,'Note contabile'!$B$5:$B$1004,"&lt;="&amp;PanaLa))</f>
        <v>0</v>
      </c>
      <c r="H34" s="19">
        <f t="shared" si="0"/>
        <v>0</v>
      </c>
      <c r="I34" s="19">
        <f t="shared" si="1"/>
        <v>0</v>
      </c>
      <c r="J34" s="19">
        <f t="shared" si="2"/>
        <v>0</v>
      </c>
      <c r="K34" s="19">
        <f t="shared" si="3"/>
        <v>0</v>
      </c>
      <c r="L34" s="18" t="str">
        <f>IF(B34="","",IF(AND('Plan de conturi'!$D$32="A",K34&gt;0),"Sold creditor neobișnuit",IF(AND('Plan de conturi'!$D$32="P",J34&gt;0),"Sold debitor neobișnuit",IF(AND('Plan de conturi'!$E$32="Da",J34+K34&gt;0),"Sold de verificat cu facturile și plățile",""))))</f>
        <v/>
      </c>
    </row>
    <row r="35" spans="2:12" x14ac:dyDescent="0.2">
      <c r="B35" s="17" t="str">
        <f>IF('Plan de conturi'!$B$33="","",'Plan de conturi'!$B$33)</f>
        <v>607</v>
      </c>
      <c r="C35" s="18" t="str">
        <f>IF(B35="","",'Plan de conturi'!$C$33)</f>
        <v>Cheltuieli privind mărfurile</v>
      </c>
      <c r="D35" s="19">
        <f>IF(B35="","",MAX(0,(N('Plan de conturi'!$F$33)-N('Plan de conturi'!$G$33)+SUMIFS('Note contabile'!$G$5:$G$1004,'Note contabile'!$E$5:$E$1004,B35,'Note contabile'!$B$5:$B$1004,"&lt;"&amp;DeLa)-SUMIFS('Note contabile'!$G$5:$G$1004,'Note contabile'!$F$5:$F$1004,B35,'Note contabile'!$B$5:$B$1004,"&lt;"&amp;DeLa))))</f>
        <v>0</v>
      </c>
      <c r="E35" s="19">
        <f>IF(B35="","",MAX(0,-(N('Plan de conturi'!$F$33)-N('Plan de conturi'!$G$33)+SUMIFS('Note contabile'!$G$5:$G$1004,'Note contabile'!$E$5:$E$1004,B35,'Note contabile'!$B$5:$B$1004,"&lt;"&amp;DeLa)-SUMIFS('Note contabile'!$G$5:$G$1004,'Note contabile'!$F$5:$F$1004,B35,'Note contabile'!$B$5:$B$1004,"&lt;"&amp;DeLa))))</f>
        <v>0</v>
      </c>
      <c r="F35" s="19">
        <f>IF(B35="","",SUMIFS('Note contabile'!$G$5:$G$1004,'Note contabile'!$E$5:$E$1004,B35,'Note contabile'!$B$5:$B$1004,"&gt;="&amp;DeLa,'Note contabile'!$B$5:$B$1004,"&lt;="&amp;PanaLa))</f>
        <v>9000</v>
      </c>
      <c r="G35" s="19">
        <f>IF(B35="","",SUMIFS('Note contabile'!$G$5:$G$1004,'Note contabile'!$F$5:$F$1004,B35,'Note contabile'!$B$5:$B$1004,"&gt;="&amp;DeLa,'Note contabile'!$B$5:$B$1004,"&lt;="&amp;PanaLa))</f>
        <v>0</v>
      </c>
      <c r="H35" s="19">
        <f t="shared" si="0"/>
        <v>9000</v>
      </c>
      <c r="I35" s="19">
        <f t="shared" si="1"/>
        <v>0</v>
      </c>
      <c r="J35" s="19">
        <f t="shared" si="2"/>
        <v>9000</v>
      </c>
      <c r="K35" s="19">
        <f t="shared" si="3"/>
        <v>0</v>
      </c>
      <c r="L35" s="18" t="str">
        <f>IF(B35="","",IF(AND('Plan de conturi'!$D$33="A",K35&gt;0),"Sold creditor neobișnuit",IF(AND('Plan de conturi'!$D$33="P",J35&gt;0),"Sold debitor neobișnuit",IF(AND('Plan de conturi'!$E$33="Da",J35+K35&gt;0),"Sold de verificat cu facturile și plățile",""))))</f>
        <v/>
      </c>
    </row>
    <row r="36" spans="2:12" x14ac:dyDescent="0.2">
      <c r="B36" s="17" t="str">
        <f>IF('Plan de conturi'!$B$34="","",'Plan de conturi'!$B$34)</f>
        <v>611</v>
      </c>
      <c r="C36" s="18" t="str">
        <f>IF(B36="","",'Plan de conturi'!$C$34)</f>
        <v>Cheltuieli cu întreținerea și reparațiile</v>
      </c>
      <c r="D36" s="19">
        <f>IF(B36="","",MAX(0,(N('Plan de conturi'!$F$34)-N('Plan de conturi'!$G$34)+SUMIFS('Note contabile'!$G$5:$G$1004,'Note contabile'!$E$5:$E$1004,B36,'Note contabile'!$B$5:$B$1004,"&lt;"&amp;DeLa)-SUMIFS('Note contabile'!$G$5:$G$1004,'Note contabile'!$F$5:$F$1004,B36,'Note contabile'!$B$5:$B$1004,"&lt;"&amp;DeLa))))</f>
        <v>0</v>
      </c>
      <c r="E36" s="19">
        <f>IF(B36="","",MAX(0,-(N('Plan de conturi'!$F$34)-N('Plan de conturi'!$G$34)+SUMIFS('Note contabile'!$G$5:$G$1004,'Note contabile'!$E$5:$E$1004,B36,'Note contabile'!$B$5:$B$1004,"&lt;"&amp;DeLa)-SUMIFS('Note contabile'!$G$5:$G$1004,'Note contabile'!$F$5:$F$1004,B36,'Note contabile'!$B$5:$B$1004,"&lt;"&amp;DeLa))))</f>
        <v>0</v>
      </c>
      <c r="F36" s="19">
        <f>IF(B36="","",SUMIFS('Note contabile'!$G$5:$G$1004,'Note contabile'!$E$5:$E$1004,B36,'Note contabile'!$B$5:$B$1004,"&gt;="&amp;DeLa,'Note contabile'!$B$5:$B$1004,"&lt;="&amp;PanaLa))</f>
        <v>0</v>
      </c>
      <c r="G36" s="19">
        <f>IF(B36="","",SUMIFS('Note contabile'!$G$5:$G$1004,'Note contabile'!$F$5:$F$1004,B36,'Note contabile'!$B$5:$B$1004,"&gt;="&amp;DeLa,'Note contabile'!$B$5:$B$1004,"&lt;="&amp;PanaLa))</f>
        <v>0</v>
      </c>
      <c r="H36" s="19">
        <f t="shared" si="0"/>
        <v>0</v>
      </c>
      <c r="I36" s="19">
        <f t="shared" si="1"/>
        <v>0</v>
      </c>
      <c r="J36" s="19">
        <f t="shared" si="2"/>
        <v>0</v>
      </c>
      <c r="K36" s="19">
        <f t="shared" si="3"/>
        <v>0</v>
      </c>
      <c r="L36" s="18" t="str">
        <f>IF(B36="","",IF(AND('Plan de conturi'!$D$34="A",K36&gt;0),"Sold creditor neobișnuit",IF(AND('Plan de conturi'!$D$34="P",J36&gt;0),"Sold debitor neobișnuit",IF(AND('Plan de conturi'!$E$34="Da",J36+K36&gt;0),"Sold de verificat cu facturile și plățile",""))))</f>
        <v/>
      </c>
    </row>
    <row r="37" spans="2:12" x14ac:dyDescent="0.2">
      <c r="B37" s="17" t="str">
        <f>IF('Plan de conturi'!$B$35="","",'Plan de conturi'!$B$35)</f>
        <v>612</v>
      </c>
      <c r="C37" s="18" t="str">
        <f>IF(B37="","",'Plan de conturi'!$C$35)</f>
        <v>Cheltuieli cu redevențele, locațiile de gestiune și chiriile</v>
      </c>
      <c r="D37" s="19">
        <f>IF(B37="","",MAX(0,(N('Plan de conturi'!$F$35)-N('Plan de conturi'!$G$35)+SUMIFS('Note contabile'!$G$5:$G$1004,'Note contabile'!$E$5:$E$1004,B37,'Note contabile'!$B$5:$B$1004,"&lt;"&amp;DeLa)-SUMIFS('Note contabile'!$G$5:$G$1004,'Note contabile'!$F$5:$F$1004,B37,'Note contabile'!$B$5:$B$1004,"&lt;"&amp;DeLa))))</f>
        <v>0</v>
      </c>
      <c r="E37" s="19">
        <f>IF(B37="","",MAX(0,-(N('Plan de conturi'!$F$35)-N('Plan de conturi'!$G$35)+SUMIFS('Note contabile'!$G$5:$G$1004,'Note contabile'!$E$5:$E$1004,B37,'Note contabile'!$B$5:$B$1004,"&lt;"&amp;DeLa)-SUMIFS('Note contabile'!$G$5:$G$1004,'Note contabile'!$F$5:$F$1004,B37,'Note contabile'!$B$5:$B$1004,"&lt;"&amp;DeLa))))</f>
        <v>0</v>
      </c>
      <c r="F37" s="19">
        <f>IF(B37="","",SUMIFS('Note contabile'!$G$5:$G$1004,'Note contabile'!$E$5:$E$1004,B37,'Note contabile'!$B$5:$B$1004,"&gt;="&amp;DeLa,'Note contabile'!$B$5:$B$1004,"&lt;="&amp;PanaLa))</f>
        <v>2000</v>
      </c>
      <c r="G37" s="19">
        <f>IF(B37="","",SUMIFS('Note contabile'!$G$5:$G$1004,'Note contabile'!$F$5:$F$1004,B37,'Note contabile'!$B$5:$B$1004,"&gt;="&amp;DeLa,'Note contabile'!$B$5:$B$1004,"&lt;="&amp;PanaLa))</f>
        <v>0</v>
      </c>
      <c r="H37" s="19">
        <f t="shared" si="0"/>
        <v>2000</v>
      </c>
      <c r="I37" s="19">
        <f t="shared" si="1"/>
        <v>0</v>
      </c>
      <c r="J37" s="19">
        <f t="shared" si="2"/>
        <v>2000</v>
      </c>
      <c r="K37" s="19">
        <f t="shared" si="3"/>
        <v>0</v>
      </c>
      <c r="L37" s="18" t="str">
        <f>IF(B37="","",IF(AND('Plan de conturi'!$D$35="A",K37&gt;0),"Sold creditor neobișnuit",IF(AND('Plan de conturi'!$D$35="P",J37&gt;0),"Sold debitor neobișnuit",IF(AND('Plan de conturi'!$E$35="Da",J37+K37&gt;0),"Sold de verificat cu facturile și plățile",""))))</f>
        <v/>
      </c>
    </row>
    <row r="38" spans="2:12" x14ac:dyDescent="0.2">
      <c r="B38" s="17" t="str">
        <f>IF('Plan de conturi'!$B$36="","",'Plan de conturi'!$B$36)</f>
        <v>626</v>
      </c>
      <c r="C38" s="18" t="str">
        <f>IF(B38="","",'Plan de conturi'!$C$36)</f>
        <v>Cheltuieli poștale și taxe de telecomunicații</v>
      </c>
      <c r="D38" s="19">
        <f>IF(B38="","",MAX(0,(N('Plan de conturi'!$F$36)-N('Plan de conturi'!$G$36)+SUMIFS('Note contabile'!$G$5:$G$1004,'Note contabile'!$E$5:$E$1004,B38,'Note contabile'!$B$5:$B$1004,"&lt;"&amp;DeLa)-SUMIFS('Note contabile'!$G$5:$G$1004,'Note contabile'!$F$5:$F$1004,B38,'Note contabile'!$B$5:$B$1004,"&lt;"&amp;DeLa))))</f>
        <v>0</v>
      </c>
      <c r="E38" s="19">
        <f>IF(B38="","",MAX(0,-(N('Plan de conturi'!$F$36)-N('Plan de conturi'!$G$36)+SUMIFS('Note contabile'!$G$5:$G$1004,'Note contabile'!$E$5:$E$1004,B38,'Note contabile'!$B$5:$B$1004,"&lt;"&amp;DeLa)-SUMIFS('Note contabile'!$G$5:$G$1004,'Note contabile'!$F$5:$F$1004,B38,'Note contabile'!$B$5:$B$1004,"&lt;"&amp;DeLa))))</f>
        <v>0</v>
      </c>
      <c r="F38" s="19">
        <f>IF(B38="","",SUMIFS('Note contabile'!$G$5:$G$1004,'Note contabile'!$E$5:$E$1004,B38,'Note contabile'!$B$5:$B$1004,"&gt;="&amp;DeLa,'Note contabile'!$B$5:$B$1004,"&lt;="&amp;PanaLa))</f>
        <v>0</v>
      </c>
      <c r="G38" s="19">
        <f>IF(B38="","",SUMIFS('Note contabile'!$G$5:$G$1004,'Note contabile'!$F$5:$F$1004,B38,'Note contabile'!$B$5:$B$1004,"&gt;="&amp;DeLa,'Note contabile'!$B$5:$B$1004,"&lt;="&amp;PanaLa))</f>
        <v>0</v>
      </c>
      <c r="H38" s="19">
        <f t="shared" si="0"/>
        <v>0</v>
      </c>
      <c r="I38" s="19">
        <f t="shared" si="1"/>
        <v>0</v>
      </c>
      <c r="J38" s="19">
        <f t="shared" si="2"/>
        <v>0</v>
      </c>
      <c r="K38" s="19">
        <f t="shared" si="3"/>
        <v>0</v>
      </c>
      <c r="L38" s="18" t="str">
        <f>IF(B38="","",IF(AND('Plan de conturi'!$D$36="A",K38&gt;0),"Sold creditor neobișnuit",IF(AND('Plan de conturi'!$D$36="P",J38&gt;0),"Sold debitor neobișnuit",IF(AND('Plan de conturi'!$E$36="Da",J38+K38&gt;0),"Sold de verificat cu facturile și plățile",""))))</f>
        <v/>
      </c>
    </row>
    <row r="39" spans="2:12" x14ac:dyDescent="0.2">
      <c r="B39" s="17" t="str">
        <f>IF('Plan de conturi'!$B$37="","",'Plan de conturi'!$B$37)</f>
        <v>628</v>
      </c>
      <c r="C39" s="18" t="str">
        <f>IF(B39="","",'Plan de conturi'!$C$37)</f>
        <v>Alte cheltuieli cu serviciile executate de terți</v>
      </c>
      <c r="D39" s="19">
        <f>IF(B39="","",MAX(0,(N('Plan de conturi'!$F$37)-N('Plan de conturi'!$G$37)+SUMIFS('Note contabile'!$G$5:$G$1004,'Note contabile'!$E$5:$E$1004,B39,'Note contabile'!$B$5:$B$1004,"&lt;"&amp;DeLa)-SUMIFS('Note contabile'!$G$5:$G$1004,'Note contabile'!$F$5:$F$1004,B39,'Note contabile'!$B$5:$B$1004,"&lt;"&amp;DeLa))))</f>
        <v>0</v>
      </c>
      <c r="E39" s="19">
        <f>IF(B39="","",MAX(0,-(N('Plan de conturi'!$F$37)-N('Plan de conturi'!$G$37)+SUMIFS('Note contabile'!$G$5:$G$1004,'Note contabile'!$E$5:$E$1004,B39,'Note contabile'!$B$5:$B$1004,"&lt;"&amp;DeLa)-SUMIFS('Note contabile'!$G$5:$G$1004,'Note contabile'!$F$5:$F$1004,B39,'Note contabile'!$B$5:$B$1004,"&lt;"&amp;DeLa))))</f>
        <v>0</v>
      </c>
      <c r="F39" s="19">
        <f>IF(B39="","",SUMIFS('Note contabile'!$G$5:$G$1004,'Note contabile'!$E$5:$E$1004,B39,'Note contabile'!$B$5:$B$1004,"&gt;="&amp;DeLa,'Note contabile'!$B$5:$B$1004,"&lt;="&amp;PanaLa))</f>
        <v>0</v>
      </c>
      <c r="G39" s="19">
        <f>IF(B39="","",SUMIFS('Note contabile'!$G$5:$G$1004,'Note contabile'!$F$5:$F$1004,B39,'Note contabile'!$B$5:$B$1004,"&gt;="&amp;DeLa,'Note contabile'!$B$5:$B$1004,"&lt;="&amp;PanaLa))</f>
        <v>0</v>
      </c>
      <c r="H39" s="19">
        <f t="shared" ref="H39:H70" si="4">IF(B39="","",D39+F39)</f>
        <v>0</v>
      </c>
      <c r="I39" s="19">
        <f t="shared" ref="I39:I70" si="5">IF(B39="","",E39+G39)</f>
        <v>0</v>
      </c>
      <c r="J39" s="19">
        <f t="shared" ref="J39:J70" si="6">IF(B39="","",MAX(0,H39-I39))</f>
        <v>0</v>
      </c>
      <c r="K39" s="19">
        <f t="shared" ref="K39:K70" si="7">IF(B39="","",MAX(0,I39-H39))</f>
        <v>0</v>
      </c>
      <c r="L39" s="18" t="str">
        <f>IF(B39="","",IF(AND('Plan de conturi'!$D$37="A",K39&gt;0),"Sold creditor neobișnuit",IF(AND('Plan de conturi'!$D$37="P",J39&gt;0),"Sold debitor neobișnuit",IF(AND('Plan de conturi'!$E$37="Da",J39+K39&gt;0),"Sold de verificat cu facturile și plățile",""))))</f>
        <v/>
      </c>
    </row>
    <row r="40" spans="2:12" x14ac:dyDescent="0.2">
      <c r="B40" s="17" t="str">
        <f>IF('Plan de conturi'!$B$38="","",'Plan de conturi'!$B$38)</f>
        <v>641</v>
      </c>
      <c r="C40" s="18" t="str">
        <f>IF(B40="","",'Plan de conturi'!$C$38)</f>
        <v>Cheltuieli cu salariile personalului</v>
      </c>
      <c r="D40" s="19">
        <f>IF(B40="","",MAX(0,(N('Plan de conturi'!$F$38)-N('Plan de conturi'!$G$38)+SUMIFS('Note contabile'!$G$5:$G$1004,'Note contabile'!$E$5:$E$1004,B40,'Note contabile'!$B$5:$B$1004,"&lt;"&amp;DeLa)-SUMIFS('Note contabile'!$G$5:$G$1004,'Note contabile'!$F$5:$F$1004,B40,'Note contabile'!$B$5:$B$1004,"&lt;"&amp;DeLa))))</f>
        <v>0</v>
      </c>
      <c r="E40" s="19">
        <f>IF(B40="","",MAX(0,-(N('Plan de conturi'!$F$38)-N('Plan de conturi'!$G$38)+SUMIFS('Note contabile'!$G$5:$G$1004,'Note contabile'!$E$5:$E$1004,B40,'Note contabile'!$B$5:$B$1004,"&lt;"&amp;DeLa)-SUMIFS('Note contabile'!$G$5:$G$1004,'Note contabile'!$F$5:$F$1004,B40,'Note contabile'!$B$5:$B$1004,"&lt;"&amp;DeLa))))</f>
        <v>0</v>
      </c>
      <c r="F40" s="19">
        <f>IF(B40="","",SUMIFS('Note contabile'!$G$5:$G$1004,'Note contabile'!$E$5:$E$1004,B40,'Note contabile'!$B$5:$B$1004,"&gt;="&amp;DeLa,'Note contabile'!$B$5:$B$1004,"&lt;="&amp;PanaLa))</f>
        <v>6500</v>
      </c>
      <c r="G40" s="19">
        <f>IF(B40="","",SUMIFS('Note contabile'!$G$5:$G$1004,'Note contabile'!$F$5:$F$1004,B40,'Note contabile'!$B$5:$B$1004,"&gt;="&amp;DeLa,'Note contabile'!$B$5:$B$1004,"&lt;="&amp;PanaLa))</f>
        <v>0</v>
      </c>
      <c r="H40" s="19">
        <f t="shared" si="4"/>
        <v>6500</v>
      </c>
      <c r="I40" s="19">
        <f t="shared" si="5"/>
        <v>0</v>
      </c>
      <c r="J40" s="19">
        <f t="shared" si="6"/>
        <v>6500</v>
      </c>
      <c r="K40" s="19">
        <f t="shared" si="7"/>
        <v>0</v>
      </c>
      <c r="L40" s="18" t="str">
        <f>IF(B40="","",IF(AND('Plan de conturi'!$D$38="A",K40&gt;0),"Sold creditor neobișnuit",IF(AND('Plan de conturi'!$D$38="P",J40&gt;0),"Sold debitor neobișnuit",IF(AND('Plan de conturi'!$E$38="Da",J40+K40&gt;0),"Sold de verificat cu facturile și plățile",""))))</f>
        <v/>
      </c>
    </row>
    <row r="41" spans="2:12" x14ac:dyDescent="0.2">
      <c r="B41" s="17" t="str">
        <f>IF('Plan de conturi'!$B$39="","",'Plan de conturi'!$B$39)</f>
        <v>646</v>
      </c>
      <c r="C41" s="18" t="str">
        <f>IF(B41="","",'Plan de conturi'!$C$39)</f>
        <v>Cheltuieli privind contribuția asiguratorie pentru muncă</v>
      </c>
      <c r="D41" s="19">
        <f>IF(B41="","",MAX(0,(N('Plan de conturi'!$F$39)-N('Plan de conturi'!$G$39)+SUMIFS('Note contabile'!$G$5:$G$1004,'Note contabile'!$E$5:$E$1004,B41,'Note contabile'!$B$5:$B$1004,"&lt;"&amp;DeLa)-SUMIFS('Note contabile'!$G$5:$G$1004,'Note contabile'!$F$5:$F$1004,B41,'Note contabile'!$B$5:$B$1004,"&lt;"&amp;DeLa))))</f>
        <v>0</v>
      </c>
      <c r="E41" s="19">
        <f>IF(B41="","",MAX(0,-(N('Plan de conturi'!$F$39)-N('Plan de conturi'!$G$39)+SUMIFS('Note contabile'!$G$5:$G$1004,'Note contabile'!$E$5:$E$1004,B41,'Note contabile'!$B$5:$B$1004,"&lt;"&amp;DeLa)-SUMIFS('Note contabile'!$G$5:$G$1004,'Note contabile'!$F$5:$F$1004,B41,'Note contabile'!$B$5:$B$1004,"&lt;"&amp;DeLa))))</f>
        <v>0</v>
      </c>
      <c r="F41" s="19">
        <f>IF(B41="","",SUMIFS('Note contabile'!$G$5:$G$1004,'Note contabile'!$E$5:$E$1004,B41,'Note contabile'!$B$5:$B$1004,"&gt;="&amp;DeLa,'Note contabile'!$B$5:$B$1004,"&lt;="&amp;PanaLa))</f>
        <v>146</v>
      </c>
      <c r="G41" s="19">
        <f>IF(B41="","",SUMIFS('Note contabile'!$G$5:$G$1004,'Note contabile'!$F$5:$F$1004,B41,'Note contabile'!$B$5:$B$1004,"&gt;="&amp;DeLa,'Note contabile'!$B$5:$B$1004,"&lt;="&amp;PanaLa))</f>
        <v>0</v>
      </c>
      <c r="H41" s="19">
        <f t="shared" si="4"/>
        <v>146</v>
      </c>
      <c r="I41" s="19">
        <f t="shared" si="5"/>
        <v>0</v>
      </c>
      <c r="J41" s="19">
        <f t="shared" si="6"/>
        <v>146</v>
      </c>
      <c r="K41" s="19">
        <f t="shared" si="7"/>
        <v>0</v>
      </c>
      <c r="L41" s="18" t="str">
        <f>IF(B41="","",IF(AND('Plan de conturi'!$D$39="A",K41&gt;0),"Sold creditor neobișnuit",IF(AND('Plan de conturi'!$D$39="P",J41&gt;0),"Sold debitor neobișnuit",IF(AND('Plan de conturi'!$E$39="Da",J41+K41&gt;0),"Sold de verificat cu facturile și plățile",""))))</f>
        <v/>
      </c>
    </row>
    <row r="42" spans="2:12" x14ac:dyDescent="0.2">
      <c r="B42" s="17" t="str">
        <f>IF('Plan de conturi'!$B$40="","",'Plan de conturi'!$B$40)</f>
        <v>6811</v>
      </c>
      <c r="C42" s="18" t="str">
        <f>IF(B42="","",'Plan de conturi'!$C$40)</f>
        <v>Cheltuieli de exploatare privind amortizarea imobilizărilor</v>
      </c>
      <c r="D42" s="19">
        <f>IF(B42="","",MAX(0,(N('Plan de conturi'!$F$40)-N('Plan de conturi'!$G$40)+SUMIFS('Note contabile'!$G$5:$G$1004,'Note contabile'!$E$5:$E$1004,B42,'Note contabile'!$B$5:$B$1004,"&lt;"&amp;DeLa)-SUMIFS('Note contabile'!$G$5:$G$1004,'Note contabile'!$F$5:$F$1004,B42,'Note contabile'!$B$5:$B$1004,"&lt;"&amp;DeLa))))</f>
        <v>0</v>
      </c>
      <c r="E42" s="19">
        <f>IF(B42="","",MAX(0,-(N('Plan de conturi'!$F$40)-N('Plan de conturi'!$G$40)+SUMIFS('Note contabile'!$G$5:$G$1004,'Note contabile'!$E$5:$E$1004,B42,'Note contabile'!$B$5:$B$1004,"&lt;"&amp;DeLa)-SUMIFS('Note contabile'!$G$5:$G$1004,'Note contabile'!$F$5:$F$1004,B42,'Note contabile'!$B$5:$B$1004,"&lt;"&amp;DeLa))))</f>
        <v>0</v>
      </c>
      <c r="F42" s="19">
        <f>IF(B42="","",SUMIFS('Note contabile'!$G$5:$G$1004,'Note contabile'!$E$5:$E$1004,B42,'Note contabile'!$B$5:$B$1004,"&gt;="&amp;DeLa,'Note contabile'!$B$5:$B$1004,"&lt;="&amp;PanaLa))</f>
        <v>250</v>
      </c>
      <c r="G42" s="19">
        <f>IF(B42="","",SUMIFS('Note contabile'!$G$5:$G$1004,'Note contabile'!$F$5:$F$1004,B42,'Note contabile'!$B$5:$B$1004,"&gt;="&amp;DeLa,'Note contabile'!$B$5:$B$1004,"&lt;="&amp;PanaLa))</f>
        <v>0</v>
      </c>
      <c r="H42" s="19">
        <f t="shared" si="4"/>
        <v>250</v>
      </c>
      <c r="I42" s="19">
        <f t="shared" si="5"/>
        <v>0</v>
      </c>
      <c r="J42" s="19">
        <f t="shared" si="6"/>
        <v>250</v>
      </c>
      <c r="K42" s="19">
        <f t="shared" si="7"/>
        <v>0</v>
      </c>
      <c r="L42" s="18" t="str">
        <f>IF(B42="","",IF(AND('Plan de conturi'!$D$40="A",K42&gt;0),"Sold creditor neobișnuit",IF(AND('Plan de conturi'!$D$40="P",J42&gt;0),"Sold debitor neobișnuit",IF(AND('Plan de conturi'!$E$40="Da",J42+K42&gt;0),"Sold de verificat cu facturile și plățile",""))))</f>
        <v/>
      </c>
    </row>
    <row r="43" spans="2:12" x14ac:dyDescent="0.2">
      <c r="B43" s="17" t="str">
        <f>IF('Plan de conturi'!$B$41="","",'Plan de conturi'!$B$41)</f>
        <v>704</v>
      </c>
      <c r="C43" s="18" t="str">
        <f>IF(B43="","",'Plan de conturi'!$C$41)</f>
        <v>Venituri din servicii prestate</v>
      </c>
      <c r="D43" s="19">
        <f>IF(B43="","",MAX(0,(N('Plan de conturi'!$F$41)-N('Plan de conturi'!$G$41)+SUMIFS('Note contabile'!$G$5:$G$1004,'Note contabile'!$E$5:$E$1004,B43,'Note contabile'!$B$5:$B$1004,"&lt;"&amp;DeLa)-SUMIFS('Note contabile'!$G$5:$G$1004,'Note contabile'!$F$5:$F$1004,B43,'Note contabile'!$B$5:$B$1004,"&lt;"&amp;DeLa))))</f>
        <v>0</v>
      </c>
      <c r="E43" s="19">
        <f>IF(B43="","",MAX(0,-(N('Plan de conturi'!$F$41)-N('Plan de conturi'!$G$41)+SUMIFS('Note contabile'!$G$5:$G$1004,'Note contabile'!$E$5:$E$1004,B43,'Note contabile'!$B$5:$B$1004,"&lt;"&amp;DeLa)-SUMIFS('Note contabile'!$G$5:$G$1004,'Note contabile'!$F$5:$F$1004,B43,'Note contabile'!$B$5:$B$1004,"&lt;"&amp;DeLa))))</f>
        <v>0</v>
      </c>
      <c r="F43" s="19">
        <f>IF(B43="","",SUMIFS('Note contabile'!$G$5:$G$1004,'Note contabile'!$E$5:$E$1004,B43,'Note contabile'!$B$5:$B$1004,"&gt;="&amp;DeLa,'Note contabile'!$B$5:$B$1004,"&lt;="&amp;PanaLa))</f>
        <v>0</v>
      </c>
      <c r="G43" s="19">
        <f>IF(B43="","",SUMIFS('Note contabile'!$G$5:$G$1004,'Note contabile'!$F$5:$F$1004,B43,'Note contabile'!$B$5:$B$1004,"&gt;="&amp;DeLa,'Note contabile'!$B$5:$B$1004,"&lt;="&amp;PanaLa))</f>
        <v>6000</v>
      </c>
      <c r="H43" s="19">
        <f t="shared" si="4"/>
        <v>0</v>
      </c>
      <c r="I43" s="19">
        <f t="shared" si="5"/>
        <v>6000</v>
      </c>
      <c r="J43" s="19">
        <f t="shared" si="6"/>
        <v>0</v>
      </c>
      <c r="K43" s="19">
        <f t="shared" si="7"/>
        <v>6000</v>
      </c>
      <c r="L43" s="18" t="str">
        <f>IF(B43="","",IF(AND('Plan de conturi'!$D$41="A",K43&gt;0),"Sold creditor neobișnuit",IF(AND('Plan de conturi'!$D$41="P",J43&gt;0),"Sold debitor neobișnuit",IF(AND('Plan de conturi'!$E$41="Da",J43+K43&gt;0),"Sold de verificat cu facturile și plățile",""))))</f>
        <v/>
      </c>
    </row>
    <row r="44" spans="2:12" x14ac:dyDescent="0.2">
      <c r="B44" s="17" t="str">
        <f>IF('Plan de conturi'!$B$42="","",'Plan de conturi'!$B$42)</f>
        <v>707</v>
      </c>
      <c r="C44" s="18" t="str">
        <f>IF(B44="","",'Plan de conturi'!$C$42)</f>
        <v>Venituri din vânzarea mărfurilor</v>
      </c>
      <c r="D44" s="19">
        <f>IF(B44="","",MAX(0,(N('Plan de conturi'!$F$42)-N('Plan de conturi'!$G$42)+SUMIFS('Note contabile'!$G$5:$G$1004,'Note contabile'!$E$5:$E$1004,B44,'Note contabile'!$B$5:$B$1004,"&lt;"&amp;DeLa)-SUMIFS('Note contabile'!$G$5:$G$1004,'Note contabile'!$F$5:$F$1004,B44,'Note contabile'!$B$5:$B$1004,"&lt;"&amp;DeLa))))</f>
        <v>0</v>
      </c>
      <c r="E44" s="19">
        <f>IF(B44="","",MAX(0,-(N('Plan de conturi'!$F$42)-N('Plan de conturi'!$G$42)+SUMIFS('Note contabile'!$G$5:$G$1004,'Note contabile'!$E$5:$E$1004,B44,'Note contabile'!$B$5:$B$1004,"&lt;"&amp;DeLa)-SUMIFS('Note contabile'!$G$5:$G$1004,'Note contabile'!$F$5:$F$1004,B44,'Note contabile'!$B$5:$B$1004,"&lt;"&amp;DeLa))))</f>
        <v>0</v>
      </c>
      <c r="F44" s="19">
        <f>IF(B44="","",SUMIFS('Note contabile'!$G$5:$G$1004,'Note contabile'!$E$5:$E$1004,B44,'Note contabile'!$B$5:$B$1004,"&gt;="&amp;DeLa,'Note contabile'!$B$5:$B$1004,"&lt;="&amp;PanaLa))</f>
        <v>0</v>
      </c>
      <c r="G44" s="19">
        <f>IF(B44="","",SUMIFS('Note contabile'!$G$5:$G$1004,'Note contabile'!$F$5:$F$1004,B44,'Note contabile'!$B$5:$B$1004,"&gt;="&amp;DeLa,'Note contabile'!$B$5:$B$1004,"&lt;="&amp;PanaLa))</f>
        <v>15000</v>
      </c>
      <c r="H44" s="19">
        <f t="shared" si="4"/>
        <v>0</v>
      </c>
      <c r="I44" s="19">
        <f t="shared" si="5"/>
        <v>15000</v>
      </c>
      <c r="J44" s="19">
        <f t="shared" si="6"/>
        <v>0</v>
      </c>
      <c r="K44" s="19">
        <f t="shared" si="7"/>
        <v>15000</v>
      </c>
      <c r="L44" s="18" t="str">
        <f>IF(B44="","",IF(AND('Plan de conturi'!$D$42="A",K44&gt;0),"Sold creditor neobișnuit",IF(AND('Plan de conturi'!$D$42="P",J44&gt;0),"Sold debitor neobișnuit",IF(AND('Plan de conturi'!$E$42="Da",J44+K44&gt;0),"Sold de verificat cu facturile și plățile",""))))</f>
        <v/>
      </c>
    </row>
    <row r="45" spans="2:12" x14ac:dyDescent="0.2">
      <c r="B45" s="17" t="str">
        <f>IF('Plan de conturi'!$B$43="","",'Plan de conturi'!$B$43)</f>
        <v/>
      </c>
      <c r="C45" s="18" t="str">
        <f>IF(B45="","",'Plan de conturi'!$C$43)</f>
        <v/>
      </c>
      <c r="D45" s="19" t="str">
        <f>IF(B45="","",MAX(0,(N('Plan de conturi'!$F$43)-N('Plan de conturi'!$G$43)+SUMIFS('Note contabile'!$G$5:$G$1004,'Note contabile'!$E$5:$E$1004,B45,'Note contabile'!$B$5:$B$1004,"&lt;"&amp;DeLa)-SUMIFS('Note contabile'!$G$5:$G$1004,'Note contabile'!$F$5:$F$1004,B45,'Note contabile'!$B$5:$B$1004,"&lt;"&amp;DeLa))))</f>
        <v/>
      </c>
      <c r="E45" s="19" t="str">
        <f>IF(B45="","",MAX(0,-(N('Plan de conturi'!$F$43)-N('Plan de conturi'!$G$43)+SUMIFS('Note contabile'!$G$5:$G$1004,'Note contabile'!$E$5:$E$1004,B45,'Note contabile'!$B$5:$B$1004,"&lt;"&amp;DeLa)-SUMIFS('Note contabile'!$G$5:$G$1004,'Note contabile'!$F$5:$F$1004,B45,'Note contabile'!$B$5:$B$1004,"&lt;"&amp;DeLa))))</f>
        <v/>
      </c>
      <c r="F45" s="19" t="str">
        <f>IF(B45="","",SUMIFS('Note contabile'!$G$5:$G$1004,'Note contabile'!$E$5:$E$1004,B45,'Note contabile'!$B$5:$B$1004,"&gt;="&amp;DeLa,'Note contabile'!$B$5:$B$1004,"&lt;="&amp;PanaLa))</f>
        <v/>
      </c>
      <c r="G45" s="19" t="str">
        <f>IF(B45="","",SUMIFS('Note contabile'!$G$5:$G$1004,'Note contabile'!$F$5:$F$1004,B45,'Note contabile'!$B$5:$B$1004,"&gt;="&amp;DeLa,'Note contabile'!$B$5:$B$1004,"&lt;="&amp;PanaLa))</f>
        <v/>
      </c>
      <c r="H45" s="19" t="str">
        <f t="shared" si="4"/>
        <v/>
      </c>
      <c r="I45" s="19" t="str">
        <f t="shared" si="5"/>
        <v/>
      </c>
      <c r="J45" s="19" t="str">
        <f t="shared" si="6"/>
        <v/>
      </c>
      <c r="K45" s="19" t="str">
        <f t="shared" si="7"/>
        <v/>
      </c>
      <c r="L45" s="18" t="str">
        <f>IF(B45="","",IF(AND('Plan de conturi'!$D$43="A",K45&gt;0),"Sold creditor neobișnuit",IF(AND('Plan de conturi'!$D$43="P",J45&gt;0),"Sold debitor neobișnuit",IF(AND('Plan de conturi'!$E$43="Da",J45+K45&gt;0),"Sold de verificat cu facturile și plățile",""))))</f>
        <v/>
      </c>
    </row>
    <row r="46" spans="2:12" x14ac:dyDescent="0.2">
      <c r="B46" s="17" t="str">
        <f>IF('Plan de conturi'!$B$44="","",'Plan de conturi'!$B$44)</f>
        <v/>
      </c>
      <c r="C46" s="18" t="str">
        <f>IF(B46="","",'Plan de conturi'!$C$44)</f>
        <v/>
      </c>
      <c r="D46" s="19" t="str">
        <f>IF(B46="","",MAX(0,(N('Plan de conturi'!$F$44)-N('Plan de conturi'!$G$44)+SUMIFS('Note contabile'!$G$5:$G$1004,'Note contabile'!$E$5:$E$1004,B46,'Note contabile'!$B$5:$B$1004,"&lt;"&amp;DeLa)-SUMIFS('Note contabile'!$G$5:$G$1004,'Note contabile'!$F$5:$F$1004,B46,'Note contabile'!$B$5:$B$1004,"&lt;"&amp;DeLa))))</f>
        <v/>
      </c>
      <c r="E46" s="19" t="str">
        <f>IF(B46="","",MAX(0,-(N('Plan de conturi'!$F$44)-N('Plan de conturi'!$G$44)+SUMIFS('Note contabile'!$G$5:$G$1004,'Note contabile'!$E$5:$E$1004,B46,'Note contabile'!$B$5:$B$1004,"&lt;"&amp;DeLa)-SUMIFS('Note contabile'!$G$5:$G$1004,'Note contabile'!$F$5:$F$1004,B46,'Note contabile'!$B$5:$B$1004,"&lt;"&amp;DeLa))))</f>
        <v/>
      </c>
      <c r="F46" s="19" t="str">
        <f>IF(B46="","",SUMIFS('Note contabile'!$G$5:$G$1004,'Note contabile'!$E$5:$E$1004,B46,'Note contabile'!$B$5:$B$1004,"&gt;="&amp;DeLa,'Note contabile'!$B$5:$B$1004,"&lt;="&amp;PanaLa))</f>
        <v/>
      </c>
      <c r="G46" s="19" t="str">
        <f>IF(B46="","",SUMIFS('Note contabile'!$G$5:$G$1004,'Note contabile'!$F$5:$F$1004,B46,'Note contabile'!$B$5:$B$1004,"&gt;="&amp;DeLa,'Note contabile'!$B$5:$B$1004,"&lt;="&amp;PanaLa))</f>
        <v/>
      </c>
      <c r="H46" s="19" t="str">
        <f t="shared" si="4"/>
        <v/>
      </c>
      <c r="I46" s="19" t="str">
        <f t="shared" si="5"/>
        <v/>
      </c>
      <c r="J46" s="19" t="str">
        <f t="shared" si="6"/>
        <v/>
      </c>
      <c r="K46" s="19" t="str">
        <f t="shared" si="7"/>
        <v/>
      </c>
      <c r="L46" s="18" t="str">
        <f>IF(B46="","",IF(AND('Plan de conturi'!$D$44="A",K46&gt;0),"Sold creditor neobișnuit",IF(AND('Plan de conturi'!$D$44="P",J46&gt;0),"Sold debitor neobișnuit",IF(AND('Plan de conturi'!$E$44="Da",J46+K46&gt;0),"Sold de verificat cu facturile și plățile",""))))</f>
        <v/>
      </c>
    </row>
    <row r="47" spans="2:12" x14ac:dyDescent="0.2">
      <c r="B47" s="17" t="str">
        <f>IF('Plan de conturi'!$B$45="","",'Plan de conturi'!$B$45)</f>
        <v/>
      </c>
      <c r="C47" s="18" t="str">
        <f>IF(B47="","",'Plan de conturi'!$C$45)</f>
        <v/>
      </c>
      <c r="D47" s="19" t="str">
        <f>IF(B47="","",MAX(0,(N('Plan de conturi'!$F$45)-N('Plan de conturi'!$G$45)+SUMIFS('Note contabile'!$G$5:$G$1004,'Note contabile'!$E$5:$E$1004,B47,'Note contabile'!$B$5:$B$1004,"&lt;"&amp;DeLa)-SUMIFS('Note contabile'!$G$5:$G$1004,'Note contabile'!$F$5:$F$1004,B47,'Note contabile'!$B$5:$B$1004,"&lt;"&amp;DeLa))))</f>
        <v/>
      </c>
      <c r="E47" s="19" t="str">
        <f>IF(B47="","",MAX(0,-(N('Plan de conturi'!$F$45)-N('Plan de conturi'!$G$45)+SUMIFS('Note contabile'!$G$5:$G$1004,'Note contabile'!$E$5:$E$1004,B47,'Note contabile'!$B$5:$B$1004,"&lt;"&amp;DeLa)-SUMIFS('Note contabile'!$G$5:$G$1004,'Note contabile'!$F$5:$F$1004,B47,'Note contabile'!$B$5:$B$1004,"&lt;"&amp;DeLa))))</f>
        <v/>
      </c>
      <c r="F47" s="19" t="str">
        <f>IF(B47="","",SUMIFS('Note contabile'!$G$5:$G$1004,'Note contabile'!$E$5:$E$1004,B47,'Note contabile'!$B$5:$B$1004,"&gt;="&amp;DeLa,'Note contabile'!$B$5:$B$1004,"&lt;="&amp;PanaLa))</f>
        <v/>
      </c>
      <c r="G47" s="19" t="str">
        <f>IF(B47="","",SUMIFS('Note contabile'!$G$5:$G$1004,'Note contabile'!$F$5:$F$1004,B47,'Note contabile'!$B$5:$B$1004,"&gt;="&amp;DeLa,'Note contabile'!$B$5:$B$1004,"&lt;="&amp;PanaLa))</f>
        <v/>
      </c>
      <c r="H47" s="19" t="str">
        <f t="shared" si="4"/>
        <v/>
      </c>
      <c r="I47" s="19" t="str">
        <f t="shared" si="5"/>
        <v/>
      </c>
      <c r="J47" s="19" t="str">
        <f t="shared" si="6"/>
        <v/>
      </c>
      <c r="K47" s="19" t="str">
        <f t="shared" si="7"/>
        <v/>
      </c>
      <c r="L47" s="18" t="str">
        <f>IF(B47="","",IF(AND('Plan de conturi'!$D$45="A",K47&gt;0),"Sold creditor neobișnuit",IF(AND('Plan de conturi'!$D$45="P",J47&gt;0),"Sold debitor neobișnuit",IF(AND('Plan de conturi'!$E$45="Da",J47+K47&gt;0),"Sold de verificat cu facturile și plățile",""))))</f>
        <v/>
      </c>
    </row>
    <row r="48" spans="2:12" x14ac:dyDescent="0.2">
      <c r="B48" s="17" t="str">
        <f>IF('Plan de conturi'!$B$46="","",'Plan de conturi'!$B$46)</f>
        <v/>
      </c>
      <c r="C48" s="18" t="str">
        <f>IF(B48="","",'Plan de conturi'!$C$46)</f>
        <v/>
      </c>
      <c r="D48" s="19" t="str">
        <f>IF(B48="","",MAX(0,(N('Plan de conturi'!$F$46)-N('Plan de conturi'!$G$46)+SUMIFS('Note contabile'!$G$5:$G$1004,'Note contabile'!$E$5:$E$1004,B48,'Note contabile'!$B$5:$B$1004,"&lt;"&amp;DeLa)-SUMIFS('Note contabile'!$G$5:$G$1004,'Note contabile'!$F$5:$F$1004,B48,'Note contabile'!$B$5:$B$1004,"&lt;"&amp;DeLa))))</f>
        <v/>
      </c>
      <c r="E48" s="19" t="str">
        <f>IF(B48="","",MAX(0,-(N('Plan de conturi'!$F$46)-N('Plan de conturi'!$G$46)+SUMIFS('Note contabile'!$G$5:$G$1004,'Note contabile'!$E$5:$E$1004,B48,'Note contabile'!$B$5:$B$1004,"&lt;"&amp;DeLa)-SUMIFS('Note contabile'!$G$5:$G$1004,'Note contabile'!$F$5:$F$1004,B48,'Note contabile'!$B$5:$B$1004,"&lt;"&amp;DeLa))))</f>
        <v/>
      </c>
      <c r="F48" s="19" t="str">
        <f>IF(B48="","",SUMIFS('Note contabile'!$G$5:$G$1004,'Note contabile'!$E$5:$E$1004,B48,'Note contabile'!$B$5:$B$1004,"&gt;="&amp;DeLa,'Note contabile'!$B$5:$B$1004,"&lt;="&amp;PanaLa))</f>
        <v/>
      </c>
      <c r="G48" s="19" t="str">
        <f>IF(B48="","",SUMIFS('Note contabile'!$G$5:$G$1004,'Note contabile'!$F$5:$F$1004,B48,'Note contabile'!$B$5:$B$1004,"&gt;="&amp;DeLa,'Note contabile'!$B$5:$B$1004,"&lt;="&amp;PanaLa))</f>
        <v/>
      </c>
      <c r="H48" s="19" t="str">
        <f t="shared" si="4"/>
        <v/>
      </c>
      <c r="I48" s="19" t="str">
        <f t="shared" si="5"/>
        <v/>
      </c>
      <c r="J48" s="19" t="str">
        <f t="shared" si="6"/>
        <v/>
      </c>
      <c r="K48" s="19" t="str">
        <f t="shared" si="7"/>
        <v/>
      </c>
      <c r="L48" s="18" t="str">
        <f>IF(B48="","",IF(AND('Plan de conturi'!$D$46="A",K48&gt;0),"Sold creditor neobișnuit",IF(AND('Plan de conturi'!$D$46="P",J48&gt;0),"Sold debitor neobișnuit",IF(AND('Plan de conturi'!$E$46="Da",J48+K48&gt;0),"Sold de verificat cu facturile și plățile",""))))</f>
        <v/>
      </c>
    </row>
    <row r="49" spans="2:12" x14ac:dyDescent="0.2">
      <c r="B49" s="17" t="str">
        <f>IF('Plan de conturi'!$B$47="","",'Plan de conturi'!$B$47)</f>
        <v/>
      </c>
      <c r="C49" s="18" t="str">
        <f>IF(B49="","",'Plan de conturi'!$C$47)</f>
        <v/>
      </c>
      <c r="D49" s="19" t="str">
        <f>IF(B49="","",MAX(0,(N('Plan de conturi'!$F$47)-N('Plan de conturi'!$G$47)+SUMIFS('Note contabile'!$G$5:$G$1004,'Note contabile'!$E$5:$E$1004,B49,'Note contabile'!$B$5:$B$1004,"&lt;"&amp;DeLa)-SUMIFS('Note contabile'!$G$5:$G$1004,'Note contabile'!$F$5:$F$1004,B49,'Note contabile'!$B$5:$B$1004,"&lt;"&amp;DeLa))))</f>
        <v/>
      </c>
      <c r="E49" s="19" t="str">
        <f>IF(B49="","",MAX(0,-(N('Plan de conturi'!$F$47)-N('Plan de conturi'!$G$47)+SUMIFS('Note contabile'!$G$5:$G$1004,'Note contabile'!$E$5:$E$1004,B49,'Note contabile'!$B$5:$B$1004,"&lt;"&amp;DeLa)-SUMIFS('Note contabile'!$G$5:$G$1004,'Note contabile'!$F$5:$F$1004,B49,'Note contabile'!$B$5:$B$1004,"&lt;"&amp;DeLa))))</f>
        <v/>
      </c>
      <c r="F49" s="19" t="str">
        <f>IF(B49="","",SUMIFS('Note contabile'!$G$5:$G$1004,'Note contabile'!$E$5:$E$1004,B49,'Note contabile'!$B$5:$B$1004,"&gt;="&amp;DeLa,'Note contabile'!$B$5:$B$1004,"&lt;="&amp;PanaLa))</f>
        <v/>
      </c>
      <c r="G49" s="19" t="str">
        <f>IF(B49="","",SUMIFS('Note contabile'!$G$5:$G$1004,'Note contabile'!$F$5:$F$1004,B49,'Note contabile'!$B$5:$B$1004,"&gt;="&amp;DeLa,'Note contabile'!$B$5:$B$1004,"&lt;="&amp;PanaLa))</f>
        <v/>
      </c>
      <c r="H49" s="19" t="str">
        <f t="shared" si="4"/>
        <v/>
      </c>
      <c r="I49" s="19" t="str">
        <f t="shared" si="5"/>
        <v/>
      </c>
      <c r="J49" s="19" t="str">
        <f t="shared" si="6"/>
        <v/>
      </c>
      <c r="K49" s="19" t="str">
        <f t="shared" si="7"/>
        <v/>
      </c>
      <c r="L49" s="18" t="str">
        <f>IF(B49="","",IF(AND('Plan de conturi'!$D$47="A",K49&gt;0),"Sold creditor neobișnuit",IF(AND('Plan de conturi'!$D$47="P",J49&gt;0),"Sold debitor neobișnuit",IF(AND('Plan de conturi'!$E$47="Da",J49+K49&gt;0),"Sold de verificat cu facturile și plățile",""))))</f>
        <v/>
      </c>
    </row>
    <row r="50" spans="2:12" x14ac:dyDescent="0.2">
      <c r="B50" s="17" t="str">
        <f>IF('Plan de conturi'!$B$48="","",'Plan de conturi'!$B$48)</f>
        <v/>
      </c>
      <c r="C50" s="18" t="str">
        <f>IF(B50="","",'Plan de conturi'!$C$48)</f>
        <v/>
      </c>
      <c r="D50" s="19" t="str">
        <f>IF(B50="","",MAX(0,(N('Plan de conturi'!$F$48)-N('Plan de conturi'!$G$48)+SUMIFS('Note contabile'!$G$5:$G$1004,'Note contabile'!$E$5:$E$1004,B50,'Note contabile'!$B$5:$B$1004,"&lt;"&amp;DeLa)-SUMIFS('Note contabile'!$G$5:$G$1004,'Note contabile'!$F$5:$F$1004,B50,'Note contabile'!$B$5:$B$1004,"&lt;"&amp;DeLa))))</f>
        <v/>
      </c>
      <c r="E50" s="19" t="str">
        <f>IF(B50="","",MAX(0,-(N('Plan de conturi'!$F$48)-N('Plan de conturi'!$G$48)+SUMIFS('Note contabile'!$G$5:$G$1004,'Note contabile'!$E$5:$E$1004,B50,'Note contabile'!$B$5:$B$1004,"&lt;"&amp;DeLa)-SUMIFS('Note contabile'!$G$5:$G$1004,'Note contabile'!$F$5:$F$1004,B50,'Note contabile'!$B$5:$B$1004,"&lt;"&amp;DeLa))))</f>
        <v/>
      </c>
      <c r="F50" s="19" t="str">
        <f>IF(B50="","",SUMIFS('Note contabile'!$G$5:$G$1004,'Note contabile'!$E$5:$E$1004,B50,'Note contabile'!$B$5:$B$1004,"&gt;="&amp;DeLa,'Note contabile'!$B$5:$B$1004,"&lt;="&amp;PanaLa))</f>
        <v/>
      </c>
      <c r="G50" s="19" t="str">
        <f>IF(B50="","",SUMIFS('Note contabile'!$G$5:$G$1004,'Note contabile'!$F$5:$F$1004,B50,'Note contabile'!$B$5:$B$1004,"&gt;="&amp;DeLa,'Note contabile'!$B$5:$B$1004,"&lt;="&amp;PanaLa))</f>
        <v/>
      </c>
      <c r="H50" s="19" t="str">
        <f t="shared" si="4"/>
        <v/>
      </c>
      <c r="I50" s="19" t="str">
        <f t="shared" si="5"/>
        <v/>
      </c>
      <c r="J50" s="19" t="str">
        <f t="shared" si="6"/>
        <v/>
      </c>
      <c r="K50" s="19" t="str">
        <f t="shared" si="7"/>
        <v/>
      </c>
      <c r="L50" s="18" t="str">
        <f>IF(B50="","",IF(AND('Plan de conturi'!$D$48="A",K50&gt;0),"Sold creditor neobișnuit",IF(AND('Plan de conturi'!$D$48="P",J50&gt;0),"Sold debitor neobișnuit",IF(AND('Plan de conturi'!$E$48="Da",J50+K50&gt;0),"Sold de verificat cu facturile și plățile",""))))</f>
        <v/>
      </c>
    </row>
    <row r="51" spans="2:12" x14ac:dyDescent="0.2">
      <c r="B51" s="17" t="str">
        <f>IF('Plan de conturi'!$B$49="","",'Plan de conturi'!$B$49)</f>
        <v/>
      </c>
      <c r="C51" s="18" t="str">
        <f>IF(B51="","",'Plan de conturi'!$C$49)</f>
        <v/>
      </c>
      <c r="D51" s="19" t="str">
        <f>IF(B51="","",MAX(0,(N('Plan de conturi'!$F$49)-N('Plan de conturi'!$G$49)+SUMIFS('Note contabile'!$G$5:$G$1004,'Note contabile'!$E$5:$E$1004,B51,'Note contabile'!$B$5:$B$1004,"&lt;"&amp;DeLa)-SUMIFS('Note contabile'!$G$5:$G$1004,'Note contabile'!$F$5:$F$1004,B51,'Note contabile'!$B$5:$B$1004,"&lt;"&amp;DeLa))))</f>
        <v/>
      </c>
      <c r="E51" s="19" t="str">
        <f>IF(B51="","",MAX(0,-(N('Plan de conturi'!$F$49)-N('Plan de conturi'!$G$49)+SUMIFS('Note contabile'!$G$5:$G$1004,'Note contabile'!$E$5:$E$1004,B51,'Note contabile'!$B$5:$B$1004,"&lt;"&amp;DeLa)-SUMIFS('Note contabile'!$G$5:$G$1004,'Note contabile'!$F$5:$F$1004,B51,'Note contabile'!$B$5:$B$1004,"&lt;"&amp;DeLa))))</f>
        <v/>
      </c>
      <c r="F51" s="19" t="str">
        <f>IF(B51="","",SUMIFS('Note contabile'!$G$5:$G$1004,'Note contabile'!$E$5:$E$1004,B51,'Note contabile'!$B$5:$B$1004,"&gt;="&amp;DeLa,'Note contabile'!$B$5:$B$1004,"&lt;="&amp;PanaLa))</f>
        <v/>
      </c>
      <c r="G51" s="19" t="str">
        <f>IF(B51="","",SUMIFS('Note contabile'!$G$5:$G$1004,'Note contabile'!$F$5:$F$1004,B51,'Note contabile'!$B$5:$B$1004,"&gt;="&amp;DeLa,'Note contabile'!$B$5:$B$1004,"&lt;="&amp;PanaLa))</f>
        <v/>
      </c>
      <c r="H51" s="19" t="str">
        <f t="shared" si="4"/>
        <v/>
      </c>
      <c r="I51" s="19" t="str">
        <f t="shared" si="5"/>
        <v/>
      </c>
      <c r="J51" s="19" t="str">
        <f t="shared" si="6"/>
        <v/>
      </c>
      <c r="K51" s="19" t="str">
        <f t="shared" si="7"/>
        <v/>
      </c>
      <c r="L51" s="18" t="str">
        <f>IF(B51="","",IF(AND('Plan de conturi'!$D$49="A",K51&gt;0),"Sold creditor neobișnuit",IF(AND('Plan de conturi'!$D$49="P",J51&gt;0),"Sold debitor neobișnuit",IF(AND('Plan de conturi'!$E$49="Da",J51+K51&gt;0),"Sold de verificat cu facturile și plățile",""))))</f>
        <v/>
      </c>
    </row>
    <row r="52" spans="2:12" x14ac:dyDescent="0.2">
      <c r="B52" s="17" t="str">
        <f>IF('Plan de conturi'!$B$50="","",'Plan de conturi'!$B$50)</f>
        <v/>
      </c>
      <c r="C52" s="18" t="str">
        <f>IF(B52="","",'Plan de conturi'!$C$50)</f>
        <v/>
      </c>
      <c r="D52" s="19" t="str">
        <f>IF(B52="","",MAX(0,(N('Plan de conturi'!$F$50)-N('Plan de conturi'!$G$50)+SUMIFS('Note contabile'!$G$5:$G$1004,'Note contabile'!$E$5:$E$1004,B52,'Note contabile'!$B$5:$B$1004,"&lt;"&amp;DeLa)-SUMIFS('Note contabile'!$G$5:$G$1004,'Note contabile'!$F$5:$F$1004,B52,'Note contabile'!$B$5:$B$1004,"&lt;"&amp;DeLa))))</f>
        <v/>
      </c>
      <c r="E52" s="19" t="str">
        <f>IF(B52="","",MAX(0,-(N('Plan de conturi'!$F$50)-N('Plan de conturi'!$G$50)+SUMIFS('Note contabile'!$G$5:$G$1004,'Note contabile'!$E$5:$E$1004,B52,'Note contabile'!$B$5:$B$1004,"&lt;"&amp;DeLa)-SUMIFS('Note contabile'!$G$5:$G$1004,'Note contabile'!$F$5:$F$1004,B52,'Note contabile'!$B$5:$B$1004,"&lt;"&amp;DeLa))))</f>
        <v/>
      </c>
      <c r="F52" s="19" t="str">
        <f>IF(B52="","",SUMIFS('Note contabile'!$G$5:$G$1004,'Note contabile'!$E$5:$E$1004,B52,'Note contabile'!$B$5:$B$1004,"&gt;="&amp;DeLa,'Note contabile'!$B$5:$B$1004,"&lt;="&amp;PanaLa))</f>
        <v/>
      </c>
      <c r="G52" s="19" t="str">
        <f>IF(B52="","",SUMIFS('Note contabile'!$G$5:$G$1004,'Note contabile'!$F$5:$F$1004,B52,'Note contabile'!$B$5:$B$1004,"&gt;="&amp;DeLa,'Note contabile'!$B$5:$B$1004,"&lt;="&amp;PanaLa))</f>
        <v/>
      </c>
      <c r="H52" s="19" t="str">
        <f t="shared" si="4"/>
        <v/>
      </c>
      <c r="I52" s="19" t="str">
        <f t="shared" si="5"/>
        <v/>
      </c>
      <c r="J52" s="19" t="str">
        <f t="shared" si="6"/>
        <v/>
      </c>
      <c r="K52" s="19" t="str">
        <f t="shared" si="7"/>
        <v/>
      </c>
      <c r="L52" s="18" t="str">
        <f>IF(B52="","",IF(AND('Plan de conturi'!$D$50="A",K52&gt;0),"Sold creditor neobișnuit",IF(AND('Plan de conturi'!$D$50="P",J52&gt;0),"Sold debitor neobișnuit",IF(AND('Plan de conturi'!$E$50="Da",J52+K52&gt;0),"Sold de verificat cu facturile și plățile",""))))</f>
        <v/>
      </c>
    </row>
    <row r="53" spans="2:12" x14ac:dyDescent="0.2">
      <c r="B53" s="17" t="str">
        <f>IF('Plan de conturi'!$B$51="","",'Plan de conturi'!$B$51)</f>
        <v/>
      </c>
      <c r="C53" s="18" t="str">
        <f>IF(B53="","",'Plan de conturi'!$C$51)</f>
        <v/>
      </c>
      <c r="D53" s="19" t="str">
        <f>IF(B53="","",MAX(0,(N('Plan de conturi'!$F$51)-N('Plan de conturi'!$G$51)+SUMIFS('Note contabile'!$G$5:$G$1004,'Note contabile'!$E$5:$E$1004,B53,'Note contabile'!$B$5:$B$1004,"&lt;"&amp;DeLa)-SUMIFS('Note contabile'!$G$5:$G$1004,'Note contabile'!$F$5:$F$1004,B53,'Note contabile'!$B$5:$B$1004,"&lt;"&amp;DeLa))))</f>
        <v/>
      </c>
      <c r="E53" s="19" t="str">
        <f>IF(B53="","",MAX(0,-(N('Plan de conturi'!$F$51)-N('Plan de conturi'!$G$51)+SUMIFS('Note contabile'!$G$5:$G$1004,'Note contabile'!$E$5:$E$1004,B53,'Note contabile'!$B$5:$B$1004,"&lt;"&amp;DeLa)-SUMIFS('Note contabile'!$G$5:$G$1004,'Note contabile'!$F$5:$F$1004,B53,'Note contabile'!$B$5:$B$1004,"&lt;"&amp;DeLa))))</f>
        <v/>
      </c>
      <c r="F53" s="19" t="str">
        <f>IF(B53="","",SUMIFS('Note contabile'!$G$5:$G$1004,'Note contabile'!$E$5:$E$1004,B53,'Note contabile'!$B$5:$B$1004,"&gt;="&amp;DeLa,'Note contabile'!$B$5:$B$1004,"&lt;="&amp;PanaLa))</f>
        <v/>
      </c>
      <c r="G53" s="19" t="str">
        <f>IF(B53="","",SUMIFS('Note contabile'!$G$5:$G$1004,'Note contabile'!$F$5:$F$1004,B53,'Note contabile'!$B$5:$B$1004,"&gt;="&amp;DeLa,'Note contabile'!$B$5:$B$1004,"&lt;="&amp;PanaLa))</f>
        <v/>
      </c>
      <c r="H53" s="19" t="str">
        <f t="shared" si="4"/>
        <v/>
      </c>
      <c r="I53" s="19" t="str">
        <f t="shared" si="5"/>
        <v/>
      </c>
      <c r="J53" s="19" t="str">
        <f t="shared" si="6"/>
        <v/>
      </c>
      <c r="K53" s="19" t="str">
        <f t="shared" si="7"/>
        <v/>
      </c>
      <c r="L53" s="18" t="str">
        <f>IF(B53="","",IF(AND('Plan de conturi'!$D$51="A",K53&gt;0),"Sold creditor neobișnuit",IF(AND('Plan de conturi'!$D$51="P",J53&gt;0),"Sold debitor neobișnuit",IF(AND('Plan de conturi'!$E$51="Da",J53+K53&gt;0),"Sold de verificat cu facturile și plățile",""))))</f>
        <v/>
      </c>
    </row>
    <row r="54" spans="2:12" x14ac:dyDescent="0.2">
      <c r="B54" s="17" t="str">
        <f>IF('Plan de conturi'!$B$52="","",'Plan de conturi'!$B$52)</f>
        <v/>
      </c>
      <c r="C54" s="18" t="str">
        <f>IF(B54="","",'Plan de conturi'!$C$52)</f>
        <v/>
      </c>
      <c r="D54" s="19" t="str">
        <f>IF(B54="","",MAX(0,(N('Plan de conturi'!$F$52)-N('Plan de conturi'!$G$52)+SUMIFS('Note contabile'!$G$5:$G$1004,'Note contabile'!$E$5:$E$1004,B54,'Note contabile'!$B$5:$B$1004,"&lt;"&amp;DeLa)-SUMIFS('Note contabile'!$G$5:$G$1004,'Note contabile'!$F$5:$F$1004,B54,'Note contabile'!$B$5:$B$1004,"&lt;"&amp;DeLa))))</f>
        <v/>
      </c>
      <c r="E54" s="19" t="str">
        <f>IF(B54="","",MAX(0,-(N('Plan de conturi'!$F$52)-N('Plan de conturi'!$G$52)+SUMIFS('Note contabile'!$G$5:$G$1004,'Note contabile'!$E$5:$E$1004,B54,'Note contabile'!$B$5:$B$1004,"&lt;"&amp;DeLa)-SUMIFS('Note contabile'!$G$5:$G$1004,'Note contabile'!$F$5:$F$1004,B54,'Note contabile'!$B$5:$B$1004,"&lt;"&amp;DeLa))))</f>
        <v/>
      </c>
      <c r="F54" s="19" t="str">
        <f>IF(B54="","",SUMIFS('Note contabile'!$G$5:$G$1004,'Note contabile'!$E$5:$E$1004,B54,'Note contabile'!$B$5:$B$1004,"&gt;="&amp;DeLa,'Note contabile'!$B$5:$B$1004,"&lt;="&amp;PanaLa))</f>
        <v/>
      </c>
      <c r="G54" s="19" t="str">
        <f>IF(B54="","",SUMIFS('Note contabile'!$G$5:$G$1004,'Note contabile'!$F$5:$F$1004,B54,'Note contabile'!$B$5:$B$1004,"&gt;="&amp;DeLa,'Note contabile'!$B$5:$B$1004,"&lt;="&amp;PanaLa))</f>
        <v/>
      </c>
      <c r="H54" s="19" t="str">
        <f t="shared" si="4"/>
        <v/>
      </c>
      <c r="I54" s="19" t="str">
        <f t="shared" si="5"/>
        <v/>
      </c>
      <c r="J54" s="19" t="str">
        <f t="shared" si="6"/>
        <v/>
      </c>
      <c r="K54" s="19" t="str">
        <f t="shared" si="7"/>
        <v/>
      </c>
      <c r="L54" s="18" t="str">
        <f>IF(B54="","",IF(AND('Plan de conturi'!$D$52="A",K54&gt;0),"Sold creditor neobișnuit",IF(AND('Plan de conturi'!$D$52="P",J54&gt;0),"Sold debitor neobișnuit",IF(AND('Plan de conturi'!$E$52="Da",J54+K54&gt;0),"Sold de verificat cu facturile și plățile",""))))</f>
        <v/>
      </c>
    </row>
    <row r="55" spans="2:12" x14ac:dyDescent="0.2">
      <c r="B55" s="17" t="str">
        <f>IF('Plan de conturi'!$B$53="","",'Plan de conturi'!$B$53)</f>
        <v/>
      </c>
      <c r="C55" s="18" t="str">
        <f>IF(B55="","",'Plan de conturi'!$C$53)</f>
        <v/>
      </c>
      <c r="D55" s="19" t="str">
        <f>IF(B55="","",MAX(0,(N('Plan de conturi'!$F$53)-N('Plan de conturi'!$G$53)+SUMIFS('Note contabile'!$G$5:$G$1004,'Note contabile'!$E$5:$E$1004,B55,'Note contabile'!$B$5:$B$1004,"&lt;"&amp;DeLa)-SUMIFS('Note contabile'!$G$5:$G$1004,'Note contabile'!$F$5:$F$1004,B55,'Note contabile'!$B$5:$B$1004,"&lt;"&amp;DeLa))))</f>
        <v/>
      </c>
      <c r="E55" s="19" t="str">
        <f>IF(B55="","",MAX(0,-(N('Plan de conturi'!$F$53)-N('Plan de conturi'!$G$53)+SUMIFS('Note contabile'!$G$5:$G$1004,'Note contabile'!$E$5:$E$1004,B55,'Note contabile'!$B$5:$B$1004,"&lt;"&amp;DeLa)-SUMIFS('Note contabile'!$G$5:$G$1004,'Note contabile'!$F$5:$F$1004,B55,'Note contabile'!$B$5:$B$1004,"&lt;"&amp;DeLa))))</f>
        <v/>
      </c>
      <c r="F55" s="19" t="str">
        <f>IF(B55="","",SUMIFS('Note contabile'!$G$5:$G$1004,'Note contabile'!$E$5:$E$1004,B55,'Note contabile'!$B$5:$B$1004,"&gt;="&amp;DeLa,'Note contabile'!$B$5:$B$1004,"&lt;="&amp;PanaLa))</f>
        <v/>
      </c>
      <c r="G55" s="19" t="str">
        <f>IF(B55="","",SUMIFS('Note contabile'!$G$5:$G$1004,'Note contabile'!$F$5:$F$1004,B55,'Note contabile'!$B$5:$B$1004,"&gt;="&amp;DeLa,'Note contabile'!$B$5:$B$1004,"&lt;="&amp;PanaLa))</f>
        <v/>
      </c>
      <c r="H55" s="19" t="str">
        <f t="shared" si="4"/>
        <v/>
      </c>
      <c r="I55" s="19" t="str">
        <f t="shared" si="5"/>
        <v/>
      </c>
      <c r="J55" s="19" t="str">
        <f t="shared" si="6"/>
        <v/>
      </c>
      <c r="K55" s="19" t="str">
        <f t="shared" si="7"/>
        <v/>
      </c>
      <c r="L55" s="18" t="str">
        <f>IF(B55="","",IF(AND('Plan de conturi'!$D$53="A",K55&gt;0),"Sold creditor neobișnuit",IF(AND('Plan de conturi'!$D$53="P",J55&gt;0),"Sold debitor neobișnuit",IF(AND('Plan de conturi'!$E$53="Da",J55+K55&gt;0),"Sold de verificat cu facturile și plățile",""))))</f>
        <v/>
      </c>
    </row>
    <row r="56" spans="2:12" x14ac:dyDescent="0.2">
      <c r="B56" s="17" t="str">
        <f>IF('Plan de conturi'!$B$54="","",'Plan de conturi'!$B$54)</f>
        <v/>
      </c>
      <c r="C56" s="18" t="str">
        <f>IF(B56="","",'Plan de conturi'!$C$54)</f>
        <v/>
      </c>
      <c r="D56" s="19" t="str">
        <f>IF(B56="","",MAX(0,(N('Plan de conturi'!$F$54)-N('Plan de conturi'!$G$54)+SUMIFS('Note contabile'!$G$5:$G$1004,'Note contabile'!$E$5:$E$1004,B56,'Note contabile'!$B$5:$B$1004,"&lt;"&amp;DeLa)-SUMIFS('Note contabile'!$G$5:$G$1004,'Note contabile'!$F$5:$F$1004,B56,'Note contabile'!$B$5:$B$1004,"&lt;"&amp;DeLa))))</f>
        <v/>
      </c>
      <c r="E56" s="19" t="str">
        <f>IF(B56="","",MAX(0,-(N('Plan de conturi'!$F$54)-N('Plan de conturi'!$G$54)+SUMIFS('Note contabile'!$G$5:$G$1004,'Note contabile'!$E$5:$E$1004,B56,'Note contabile'!$B$5:$B$1004,"&lt;"&amp;DeLa)-SUMIFS('Note contabile'!$G$5:$G$1004,'Note contabile'!$F$5:$F$1004,B56,'Note contabile'!$B$5:$B$1004,"&lt;"&amp;DeLa))))</f>
        <v/>
      </c>
      <c r="F56" s="19" t="str">
        <f>IF(B56="","",SUMIFS('Note contabile'!$G$5:$G$1004,'Note contabile'!$E$5:$E$1004,B56,'Note contabile'!$B$5:$B$1004,"&gt;="&amp;DeLa,'Note contabile'!$B$5:$B$1004,"&lt;="&amp;PanaLa))</f>
        <v/>
      </c>
      <c r="G56" s="19" t="str">
        <f>IF(B56="","",SUMIFS('Note contabile'!$G$5:$G$1004,'Note contabile'!$F$5:$F$1004,B56,'Note contabile'!$B$5:$B$1004,"&gt;="&amp;DeLa,'Note contabile'!$B$5:$B$1004,"&lt;="&amp;PanaLa))</f>
        <v/>
      </c>
      <c r="H56" s="19" t="str">
        <f t="shared" si="4"/>
        <v/>
      </c>
      <c r="I56" s="19" t="str">
        <f t="shared" si="5"/>
        <v/>
      </c>
      <c r="J56" s="19" t="str">
        <f t="shared" si="6"/>
        <v/>
      </c>
      <c r="K56" s="19" t="str">
        <f t="shared" si="7"/>
        <v/>
      </c>
      <c r="L56" s="18" t="str">
        <f>IF(B56="","",IF(AND('Plan de conturi'!$D$54="A",K56&gt;0),"Sold creditor neobișnuit",IF(AND('Plan de conturi'!$D$54="P",J56&gt;0),"Sold debitor neobișnuit",IF(AND('Plan de conturi'!$E$54="Da",J56+K56&gt;0),"Sold de verificat cu facturile și plățile",""))))</f>
        <v/>
      </c>
    </row>
    <row r="57" spans="2:12" x14ac:dyDescent="0.2">
      <c r="B57" s="17" t="str">
        <f>IF('Plan de conturi'!$B$55="","",'Plan de conturi'!$B$55)</f>
        <v/>
      </c>
      <c r="C57" s="18" t="str">
        <f>IF(B57="","",'Plan de conturi'!$C$55)</f>
        <v/>
      </c>
      <c r="D57" s="19" t="str">
        <f>IF(B57="","",MAX(0,(N('Plan de conturi'!$F$55)-N('Plan de conturi'!$G$55)+SUMIFS('Note contabile'!$G$5:$G$1004,'Note contabile'!$E$5:$E$1004,B57,'Note contabile'!$B$5:$B$1004,"&lt;"&amp;DeLa)-SUMIFS('Note contabile'!$G$5:$G$1004,'Note contabile'!$F$5:$F$1004,B57,'Note contabile'!$B$5:$B$1004,"&lt;"&amp;DeLa))))</f>
        <v/>
      </c>
      <c r="E57" s="19" t="str">
        <f>IF(B57="","",MAX(0,-(N('Plan de conturi'!$F$55)-N('Plan de conturi'!$G$55)+SUMIFS('Note contabile'!$G$5:$G$1004,'Note contabile'!$E$5:$E$1004,B57,'Note contabile'!$B$5:$B$1004,"&lt;"&amp;DeLa)-SUMIFS('Note contabile'!$G$5:$G$1004,'Note contabile'!$F$5:$F$1004,B57,'Note contabile'!$B$5:$B$1004,"&lt;"&amp;DeLa))))</f>
        <v/>
      </c>
      <c r="F57" s="19" t="str">
        <f>IF(B57="","",SUMIFS('Note contabile'!$G$5:$G$1004,'Note contabile'!$E$5:$E$1004,B57,'Note contabile'!$B$5:$B$1004,"&gt;="&amp;DeLa,'Note contabile'!$B$5:$B$1004,"&lt;="&amp;PanaLa))</f>
        <v/>
      </c>
      <c r="G57" s="19" t="str">
        <f>IF(B57="","",SUMIFS('Note contabile'!$G$5:$G$1004,'Note contabile'!$F$5:$F$1004,B57,'Note contabile'!$B$5:$B$1004,"&gt;="&amp;DeLa,'Note contabile'!$B$5:$B$1004,"&lt;="&amp;PanaLa))</f>
        <v/>
      </c>
      <c r="H57" s="19" t="str">
        <f t="shared" si="4"/>
        <v/>
      </c>
      <c r="I57" s="19" t="str">
        <f t="shared" si="5"/>
        <v/>
      </c>
      <c r="J57" s="19" t="str">
        <f t="shared" si="6"/>
        <v/>
      </c>
      <c r="K57" s="19" t="str">
        <f t="shared" si="7"/>
        <v/>
      </c>
      <c r="L57" s="18" t="str">
        <f>IF(B57="","",IF(AND('Plan de conturi'!$D$55="A",K57&gt;0),"Sold creditor neobișnuit",IF(AND('Plan de conturi'!$D$55="P",J57&gt;0),"Sold debitor neobișnuit",IF(AND('Plan de conturi'!$E$55="Da",J57+K57&gt;0),"Sold de verificat cu facturile și plățile",""))))</f>
        <v/>
      </c>
    </row>
    <row r="58" spans="2:12" x14ac:dyDescent="0.2">
      <c r="B58" s="17" t="str">
        <f>IF('Plan de conturi'!$B$56="","",'Plan de conturi'!$B$56)</f>
        <v/>
      </c>
      <c r="C58" s="18" t="str">
        <f>IF(B58="","",'Plan de conturi'!$C$56)</f>
        <v/>
      </c>
      <c r="D58" s="19" t="str">
        <f>IF(B58="","",MAX(0,(N('Plan de conturi'!$F$56)-N('Plan de conturi'!$G$56)+SUMIFS('Note contabile'!$G$5:$G$1004,'Note contabile'!$E$5:$E$1004,B58,'Note contabile'!$B$5:$B$1004,"&lt;"&amp;DeLa)-SUMIFS('Note contabile'!$G$5:$G$1004,'Note contabile'!$F$5:$F$1004,B58,'Note contabile'!$B$5:$B$1004,"&lt;"&amp;DeLa))))</f>
        <v/>
      </c>
      <c r="E58" s="19" t="str">
        <f>IF(B58="","",MAX(0,-(N('Plan de conturi'!$F$56)-N('Plan de conturi'!$G$56)+SUMIFS('Note contabile'!$G$5:$G$1004,'Note contabile'!$E$5:$E$1004,B58,'Note contabile'!$B$5:$B$1004,"&lt;"&amp;DeLa)-SUMIFS('Note contabile'!$G$5:$G$1004,'Note contabile'!$F$5:$F$1004,B58,'Note contabile'!$B$5:$B$1004,"&lt;"&amp;DeLa))))</f>
        <v/>
      </c>
      <c r="F58" s="19" t="str">
        <f>IF(B58="","",SUMIFS('Note contabile'!$G$5:$G$1004,'Note contabile'!$E$5:$E$1004,B58,'Note contabile'!$B$5:$B$1004,"&gt;="&amp;DeLa,'Note contabile'!$B$5:$B$1004,"&lt;="&amp;PanaLa))</f>
        <v/>
      </c>
      <c r="G58" s="19" t="str">
        <f>IF(B58="","",SUMIFS('Note contabile'!$G$5:$G$1004,'Note contabile'!$F$5:$F$1004,B58,'Note contabile'!$B$5:$B$1004,"&gt;="&amp;DeLa,'Note contabile'!$B$5:$B$1004,"&lt;="&amp;PanaLa))</f>
        <v/>
      </c>
      <c r="H58" s="19" t="str">
        <f t="shared" si="4"/>
        <v/>
      </c>
      <c r="I58" s="19" t="str">
        <f t="shared" si="5"/>
        <v/>
      </c>
      <c r="J58" s="19" t="str">
        <f t="shared" si="6"/>
        <v/>
      </c>
      <c r="K58" s="19" t="str">
        <f t="shared" si="7"/>
        <v/>
      </c>
      <c r="L58" s="18" t="str">
        <f>IF(B58="","",IF(AND('Plan de conturi'!$D$56="A",K58&gt;0),"Sold creditor neobișnuit",IF(AND('Plan de conturi'!$D$56="P",J58&gt;0),"Sold debitor neobișnuit",IF(AND('Plan de conturi'!$E$56="Da",J58+K58&gt;0),"Sold de verificat cu facturile și plățile",""))))</f>
        <v/>
      </c>
    </row>
    <row r="59" spans="2:12" x14ac:dyDescent="0.2">
      <c r="B59" s="17" t="str">
        <f>IF('Plan de conturi'!$B$57="","",'Plan de conturi'!$B$57)</f>
        <v/>
      </c>
      <c r="C59" s="18" t="str">
        <f>IF(B59="","",'Plan de conturi'!$C$57)</f>
        <v/>
      </c>
      <c r="D59" s="19" t="str">
        <f>IF(B59="","",MAX(0,(N('Plan de conturi'!$F$57)-N('Plan de conturi'!$G$57)+SUMIFS('Note contabile'!$G$5:$G$1004,'Note contabile'!$E$5:$E$1004,B59,'Note contabile'!$B$5:$B$1004,"&lt;"&amp;DeLa)-SUMIFS('Note contabile'!$G$5:$G$1004,'Note contabile'!$F$5:$F$1004,B59,'Note contabile'!$B$5:$B$1004,"&lt;"&amp;DeLa))))</f>
        <v/>
      </c>
      <c r="E59" s="19" t="str">
        <f>IF(B59="","",MAX(0,-(N('Plan de conturi'!$F$57)-N('Plan de conturi'!$G$57)+SUMIFS('Note contabile'!$G$5:$G$1004,'Note contabile'!$E$5:$E$1004,B59,'Note contabile'!$B$5:$B$1004,"&lt;"&amp;DeLa)-SUMIFS('Note contabile'!$G$5:$G$1004,'Note contabile'!$F$5:$F$1004,B59,'Note contabile'!$B$5:$B$1004,"&lt;"&amp;DeLa))))</f>
        <v/>
      </c>
      <c r="F59" s="19" t="str">
        <f>IF(B59="","",SUMIFS('Note contabile'!$G$5:$G$1004,'Note contabile'!$E$5:$E$1004,B59,'Note contabile'!$B$5:$B$1004,"&gt;="&amp;DeLa,'Note contabile'!$B$5:$B$1004,"&lt;="&amp;PanaLa))</f>
        <v/>
      </c>
      <c r="G59" s="19" t="str">
        <f>IF(B59="","",SUMIFS('Note contabile'!$G$5:$G$1004,'Note contabile'!$F$5:$F$1004,B59,'Note contabile'!$B$5:$B$1004,"&gt;="&amp;DeLa,'Note contabile'!$B$5:$B$1004,"&lt;="&amp;PanaLa))</f>
        <v/>
      </c>
      <c r="H59" s="19" t="str">
        <f t="shared" si="4"/>
        <v/>
      </c>
      <c r="I59" s="19" t="str">
        <f t="shared" si="5"/>
        <v/>
      </c>
      <c r="J59" s="19" t="str">
        <f t="shared" si="6"/>
        <v/>
      </c>
      <c r="K59" s="19" t="str">
        <f t="shared" si="7"/>
        <v/>
      </c>
      <c r="L59" s="18" t="str">
        <f>IF(B59="","",IF(AND('Plan de conturi'!$D$57="A",K59&gt;0),"Sold creditor neobișnuit",IF(AND('Plan de conturi'!$D$57="P",J59&gt;0),"Sold debitor neobișnuit",IF(AND('Plan de conturi'!$E$57="Da",J59+K59&gt;0),"Sold de verificat cu facturile și plățile",""))))</f>
        <v/>
      </c>
    </row>
    <row r="60" spans="2:12" x14ac:dyDescent="0.2">
      <c r="B60" s="17" t="str">
        <f>IF('Plan de conturi'!$B$58="","",'Plan de conturi'!$B$58)</f>
        <v/>
      </c>
      <c r="C60" s="18" t="str">
        <f>IF(B60="","",'Plan de conturi'!$C$58)</f>
        <v/>
      </c>
      <c r="D60" s="19" t="str">
        <f>IF(B60="","",MAX(0,(N('Plan de conturi'!$F$58)-N('Plan de conturi'!$G$58)+SUMIFS('Note contabile'!$G$5:$G$1004,'Note contabile'!$E$5:$E$1004,B60,'Note contabile'!$B$5:$B$1004,"&lt;"&amp;DeLa)-SUMIFS('Note contabile'!$G$5:$G$1004,'Note contabile'!$F$5:$F$1004,B60,'Note contabile'!$B$5:$B$1004,"&lt;"&amp;DeLa))))</f>
        <v/>
      </c>
      <c r="E60" s="19" t="str">
        <f>IF(B60="","",MAX(0,-(N('Plan de conturi'!$F$58)-N('Plan de conturi'!$G$58)+SUMIFS('Note contabile'!$G$5:$G$1004,'Note contabile'!$E$5:$E$1004,B60,'Note contabile'!$B$5:$B$1004,"&lt;"&amp;DeLa)-SUMIFS('Note contabile'!$G$5:$G$1004,'Note contabile'!$F$5:$F$1004,B60,'Note contabile'!$B$5:$B$1004,"&lt;"&amp;DeLa))))</f>
        <v/>
      </c>
      <c r="F60" s="19" t="str">
        <f>IF(B60="","",SUMIFS('Note contabile'!$G$5:$G$1004,'Note contabile'!$E$5:$E$1004,B60,'Note contabile'!$B$5:$B$1004,"&gt;="&amp;DeLa,'Note contabile'!$B$5:$B$1004,"&lt;="&amp;PanaLa))</f>
        <v/>
      </c>
      <c r="G60" s="19" t="str">
        <f>IF(B60="","",SUMIFS('Note contabile'!$G$5:$G$1004,'Note contabile'!$F$5:$F$1004,B60,'Note contabile'!$B$5:$B$1004,"&gt;="&amp;DeLa,'Note contabile'!$B$5:$B$1004,"&lt;="&amp;PanaLa))</f>
        <v/>
      </c>
      <c r="H60" s="19" t="str">
        <f t="shared" si="4"/>
        <v/>
      </c>
      <c r="I60" s="19" t="str">
        <f t="shared" si="5"/>
        <v/>
      </c>
      <c r="J60" s="19" t="str">
        <f t="shared" si="6"/>
        <v/>
      </c>
      <c r="K60" s="19" t="str">
        <f t="shared" si="7"/>
        <v/>
      </c>
      <c r="L60" s="18" t="str">
        <f>IF(B60="","",IF(AND('Plan de conturi'!$D$58="A",K60&gt;0),"Sold creditor neobișnuit",IF(AND('Plan de conturi'!$D$58="P",J60&gt;0),"Sold debitor neobișnuit",IF(AND('Plan de conturi'!$E$58="Da",J60+K60&gt;0),"Sold de verificat cu facturile și plățile",""))))</f>
        <v/>
      </c>
    </row>
    <row r="61" spans="2:12" x14ac:dyDescent="0.2">
      <c r="B61" s="17" t="str">
        <f>IF('Plan de conturi'!$B$59="","",'Plan de conturi'!$B$59)</f>
        <v/>
      </c>
      <c r="C61" s="18" t="str">
        <f>IF(B61="","",'Plan de conturi'!$C$59)</f>
        <v/>
      </c>
      <c r="D61" s="19" t="str">
        <f>IF(B61="","",MAX(0,(N('Plan de conturi'!$F$59)-N('Plan de conturi'!$G$59)+SUMIFS('Note contabile'!$G$5:$G$1004,'Note contabile'!$E$5:$E$1004,B61,'Note contabile'!$B$5:$B$1004,"&lt;"&amp;DeLa)-SUMIFS('Note contabile'!$G$5:$G$1004,'Note contabile'!$F$5:$F$1004,B61,'Note contabile'!$B$5:$B$1004,"&lt;"&amp;DeLa))))</f>
        <v/>
      </c>
      <c r="E61" s="19" t="str">
        <f>IF(B61="","",MAX(0,-(N('Plan de conturi'!$F$59)-N('Plan de conturi'!$G$59)+SUMIFS('Note contabile'!$G$5:$G$1004,'Note contabile'!$E$5:$E$1004,B61,'Note contabile'!$B$5:$B$1004,"&lt;"&amp;DeLa)-SUMIFS('Note contabile'!$G$5:$G$1004,'Note contabile'!$F$5:$F$1004,B61,'Note contabile'!$B$5:$B$1004,"&lt;"&amp;DeLa))))</f>
        <v/>
      </c>
      <c r="F61" s="19" t="str">
        <f>IF(B61="","",SUMIFS('Note contabile'!$G$5:$G$1004,'Note contabile'!$E$5:$E$1004,B61,'Note contabile'!$B$5:$B$1004,"&gt;="&amp;DeLa,'Note contabile'!$B$5:$B$1004,"&lt;="&amp;PanaLa))</f>
        <v/>
      </c>
      <c r="G61" s="19" t="str">
        <f>IF(B61="","",SUMIFS('Note contabile'!$G$5:$G$1004,'Note contabile'!$F$5:$F$1004,B61,'Note contabile'!$B$5:$B$1004,"&gt;="&amp;DeLa,'Note contabile'!$B$5:$B$1004,"&lt;="&amp;PanaLa))</f>
        <v/>
      </c>
      <c r="H61" s="19" t="str">
        <f t="shared" si="4"/>
        <v/>
      </c>
      <c r="I61" s="19" t="str">
        <f t="shared" si="5"/>
        <v/>
      </c>
      <c r="J61" s="19" t="str">
        <f t="shared" si="6"/>
        <v/>
      </c>
      <c r="K61" s="19" t="str">
        <f t="shared" si="7"/>
        <v/>
      </c>
      <c r="L61" s="18" t="str">
        <f>IF(B61="","",IF(AND('Plan de conturi'!$D$59="A",K61&gt;0),"Sold creditor neobișnuit",IF(AND('Plan de conturi'!$D$59="P",J61&gt;0),"Sold debitor neobișnuit",IF(AND('Plan de conturi'!$E$59="Da",J61+K61&gt;0),"Sold de verificat cu facturile și plățile",""))))</f>
        <v/>
      </c>
    </row>
    <row r="62" spans="2:12" x14ac:dyDescent="0.2">
      <c r="B62" s="17" t="str">
        <f>IF('Plan de conturi'!$B$60="","",'Plan de conturi'!$B$60)</f>
        <v/>
      </c>
      <c r="C62" s="18" t="str">
        <f>IF(B62="","",'Plan de conturi'!$C$60)</f>
        <v/>
      </c>
      <c r="D62" s="19" t="str">
        <f>IF(B62="","",MAX(0,(N('Plan de conturi'!$F$60)-N('Plan de conturi'!$G$60)+SUMIFS('Note contabile'!$G$5:$G$1004,'Note contabile'!$E$5:$E$1004,B62,'Note contabile'!$B$5:$B$1004,"&lt;"&amp;DeLa)-SUMIFS('Note contabile'!$G$5:$G$1004,'Note contabile'!$F$5:$F$1004,B62,'Note contabile'!$B$5:$B$1004,"&lt;"&amp;DeLa))))</f>
        <v/>
      </c>
      <c r="E62" s="19" t="str">
        <f>IF(B62="","",MAX(0,-(N('Plan de conturi'!$F$60)-N('Plan de conturi'!$G$60)+SUMIFS('Note contabile'!$G$5:$G$1004,'Note contabile'!$E$5:$E$1004,B62,'Note contabile'!$B$5:$B$1004,"&lt;"&amp;DeLa)-SUMIFS('Note contabile'!$G$5:$G$1004,'Note contabile'!$F$5:$F$1004,B62,'Note contabile'!$B$5:$B$1004,"&lt;"&amp;DeLa))))</f>
        <v/>
      </c>
      <c r="F62" s="19" t="str">
        <f>IF(B62="","",SUMIFS('Note contabile'!$G$5:$G$1004,'Note contabile'!$E$5:$E$1004,B62,'Note contabile'!$B$5:$B$1004,"&gt;="&amp;DeLa,'Note contabile'!$B$5:$B$1004,"&lt;="&amp;PanaLa))</f>
        <v/>
      </c>
      <c r="G62" s="19" t="str">
        <f>IF(B62="","",SUMIFS('Note contabile'!$G$5:$G$1004,'Note contabile'!$F$5:$F$1004,B62,'Note contabile'!$B$5:$B$1004,"&gt;="&amp;DeLa,'Note contabile'!$B$5:$B$1004,"&lt;="&amp;PanaLa))</f>
        <v/>
      </c>
      <c r="H62" s="19" t="str">
        <f t="shared" si="4"/>
        <v/>
      </c>
      <c r="I62" s="19" t="str">
        <f t="shared" si="5"/>
        <v/>
      </c>
      <c r="J62" s="19" t="str">
        <f t="shared" si="6"/>
        <v/>
      </c>
      <c r="K62" s="19" t="str">
        <f t="shared" si="7"/>
        <v/>
      </c>
      <c r="L62" s="18" t="str">
        <f>IF(B62="","",IF(AND('Plan de conturi'!$D$60="A",K62&gt;0),"Sold creditor neobișnuit",IF(AND('Plan de conturi'!$D$60="P",J62&gt;0),"Sold debitor neobișnuit",IF(AND('Plan de conturi'!$E$60="Da",J62+K62&gt;0),"Sold de verificat cu facturile și plățile",""))))</f>
        <v/>
      </c>
    </row>
    <row r="63" spans="2:12" x14ac:dyDescent="0.2">
      <c r="B63" s="17" t="str">
        <f>IF('Plan de conturi'!$B$61="","",'Plan de conturi'!$B$61)</f>
        <v/>
      </c>
      <c r="C63" s="18" t="str">
        <f>IF(B63="","",'Plan de conturi'!$C$61)</f>
        <v/>
      </c>
      <c r="D63" s="19" t="str">
        <f>IF(B63="","",MAX(0,(N('Plan de conturi'!$F$61)-N('Plan de conturi'!$G$61)+SUMIFS('Note contabile'!$G$5:$G$1004,'Note contabile'!$E$5:$E$1004,B63,'Note contabile'!$B$5:$B$1004,"&lt;"&amp;DeLa)-SUMIFS('Note contabile'!$G$5:$G$1004,'Note contabile'!$F$5:$F$1004,B63,'Note contabile'!$B$5:$B$1004,"&lt;"&amp;DeLa))))</f>
        <v/>
      </c>
      <c r="E63" s="19" t="str">
        <f>IF(B63="","",MAX(0,-(N('Plan de conturi'!$F$61)-N('Plan de conturi'!$G$61)+SUMIFS('Note contabile'!$G$5:$G$1004,'Note contabile'!$E$5:$E$1004,B63,'Note contabile'!$B$5:$B$1004,"&lt;"&amp;DeLa)-SUMIFS('Note contabile'!$G$5:$G$1004,'Note contabile'!$F$5:$F$1004,B63,'Note contabile'!$B$5:$B$1004,"&lt;"&amp;DeLa))))</f>
        <v/>
      </c>
      <c r="F63" s="19" t="str">
        <f>IF(B63="","",SUMIFS('Note contabile'!$G$5:$G$1004,'Note contabile'!$E$5:$E$1004,B63,'Note contabile'!$B$5:$B$1004,"&gt;="&amp;DeLa,'Note contabile'!$B$5:$B$1004,"&lt;="&amp;PanaLa))</f>
        <v/>
      </c>
      <c r="G63" s="19" t="str">
        <f>IF(B63="","",SUMIFS('Note contabile'!$G$5:$G$1004,'Note contabile'!$F$5:$F$1004,B63,'Note contabile'!$B$5:$B$1004,"&gt;="&amp;DeLa,'Note contabile'!$B$5:$B$1004,"&lt;="&amp;PanaLa))</f>
        <v/>
      </c>
      <c r="H63" s="19" t="str">
        <f t="shared" si="4"/>
        <v/>
      </c>
      <c r="I63" s="19" t="str">
        <f t="shared" si="5"/>
        <v/>
      </c>
      <c r="J63" s="19" t="str">
        <f t="shared" si="6"/>
        <v/>
      </c>
      <c r="K63" s="19" t="str">
        <f t="shared" si="7"/>
        <v/>
      </c>
      <c r="L63" s="18" t="str">
        <f>IF(B63="","",IF(AND('Plan de conturi'!$D$61="A",K63&gt;0),"Sold creditor neobișnuit",IF(AND('Plan de conturi'!$D$61="P",J63&gt;0),"Sold debitor neobișnuit",IF(AND('Plan de conturi'!$E$61="Da",J63+K63&gt;0),"Sold de verificat cu facturile și plățile",""))))</f>
        <v/>
      </c>
    </row>
    <row r="64" spans="2:12" x14ac:dyDescent="0.2">
      <c r="B64" s="17" t="str">
        <f>IF('Plan de conturi'!$B$62="","",'Plan de conturi'!$B$62)</f>
        <v/>
      </c>
      <c r="C64" s="18" t="str">
        <f>IF(B64="","",'Plan de conturi'!$C$62)</f>
        <v/>
      </c>
      <c r="D64" s="19" t="str">
        <f>IF(B64="","",MAX(0,(N('Plan de conturi'!$F$62)-N('Plan de conturi'!$G$62)+SUMIFS('Note contabile'!$G$5:$G$1004,'Note contabile'!$E$5:$E$1004,B64,'Note contabile'!$B$5:$B$1004,"&lt;"&amp;DeLa)-SUMIFS('Note contabile'!$G$5:$G$1004,'Note contabile'!$F$5:$F$1004,B64,'Note contabile'!$B$5:$B$1004,"&lt;"&amp;DeLa))))</f>
        <v/>
      </c>
      <c r="E64" s="19" t="str">
        <f>IF(B64="","",MAX(0,-(N('Plan de conturi'!$F$62)-N('Plan de conturi'!$G$62)+SUMIFS('Note contabile'!$G$5:$G$1004,'Note contabile'!$E$5:$E$1004,B64,'Note contabile'!$B$5:$B$1004,"&lt;"&amp;DeLa)-SUMIFS('Note contabile'!$G$5:$G$1004,'Note contabile'!$F$5:$F$1004,B64,'Note contabile'!$B$5:$B$1004,"&lt;"&amp;DeLa))))</f>
        <v/>
      </c>
      <c r="F64" s="19" t="str">
        <f>IF(B64="","",SUMIFS('Note contabile'!$G$5:$G$1004,'Note contabile'!$E$5:$E$1004,B64,'Note contabile'!$B$5:$B$1004,"&gt;="&amp;DeLa,'Note contabile'!$B$5:$B$1004,"&lt;="&amp;PanaLa))</f>
        <v/>
      </c>
      <c r="G64" s="19" t="str">
        <f>IF(B64="","",SUMIFS('Note contabile'!$G$5:$G$1004,'Note contabile'!$F$5:$F$1004,B64,'Note contabile'!$B$5:$B$1004,"&gt;="&amp;DeLa,'Note contabile'!$B$5:$B$1004,"&lt;="&amp;PanaLa))</f>
        <v/>
      </c>
      <c r="H64" s="19" t="str">
        <f t="shared" si="4"/>
        <v/>
      </c>
      <c r="I64" s="19" t="str">
        <f t="shared" si="5"/>
        <v/>
      </c>
      <c r="J64" s="19" t="str">
        <f t="shared" si="6"/>
        <v/>
      </c>
      <c r="K64" s="19" t="str">
        <f t="shared" si="7"/>
        <v/>
      </c>
      <c r="L64" s="18" t="str">
        <f>IF(B64="","",IF(AND('Plan de conturi'!$D$62="A",K64&gt;0),"Sold creditor neobișnuit",IF(AND('Plan de conturi'!$D$62="P",J64&gt;0),"Sold debitor neobișnuit",IF(AND('Plan de conturi'!$E$62="Da",J64+K64&gt;0),"Sold de verificat cu facturile și plățile",""))))</f>
        <v/>
      </c>
    </row>
    <row r="65" spans="2:12" x14ac:dyDescent="0.2">
      <c r="B65" s="17" t="str">
        <f>IF('Plan de conturi'!$B$63="","",'Plan de conturi'!$B$63)</f>
        <v/>
      </c>
      <c r="C65" s="18" t="str">
        <f>IF(B65="","",'Plan de conturi'!$C$63)</f>
        <v/>
      </c>
      <c r="D65" s="19" t="str">
        <f>IF(B65="","",MAX(0,(N('Plan de conturi'!$F$63)-N('Plan de conturi'!$G$63)+SUMIFS('Note contabile'!$G$5:$G$1004,'Note contabile'!$E$5:$E$1004,B65,'Note contabile'!$B$5:$B$1004,"&lt;"&amp;DeLa)-SUMIFS('Note contabile'!$G$5:$G$1004,'Note contabile'!$F$5:$F$1004,B65,'Note contabile'!$B$5:$B$1004,"&lt;"&amp;DeLa))))</f>
        <v/>
      </c>
      <c r="E65" s="19" t="str">
        <f>IF(B65="","",MAX(0,-(N('Plan de conturi'!$F$63)-N('Plan de conturi'!$G$63)+SUMIFS('Note contabile'!$G$5:$G$1004,'Note contabile'!$E$5:$E$1004,B65,'Note contabile'!$B$5:$B$1004,"&lt;"&amp;DeLa)-SUMIFS('Note contabile'!$G$5:$G$1004,'Note contabile'!$F$5:$F$1004,B65,'Note contabile'!$B$5:$B$1004,"&lt;"&amp;DeLa))))</f>
        <v/>
      </c>
      <c r="F65" s="19" t="str">
        <f>IF(B65="","",SUMIFS('Note contabile'!$G$5:$G$1004,'Note contabile'!$E$5:$E$1004,B65,'Note contabile'!$B$5:$B$1004,"&gt;="&amp;DeLa,'Note contabile'!$B$5:$B$1004,"&lt;="&amp;PanaLa))</f>
        <v/>
      </c>
      <c r="G65" s="19" t="str">
        <f>IF(B65="","",SUMIFS('Note contabile'!$G$5:$G$1004,'Note contabile'!$F$5:$F$1004,B65,'Note contabile'!$B$5:$B$1004,"&gt;="&amp;DeLa,'Note contabile'!$B$5:$B$1004,"&lt;="&amp;PanaLa))</f>
        <v/>
      </c>
      <c r="H65" s="19" t="str">
        <f t="shared" si="4"/>
        <v/>
      </c>
      <c r="I65" s="19" t="str">
        <f t="shared" si="5"/>
        <v/>
      </c>
      <c r="J65" s="19" t="str">
        <f t="shared" si="6"/>
        <v/>
      </c>
      <c r="K65" s="19" t="str">
        <f t="shared" si="7"/>
        <v/>
      </c>
      <c r="L65" s="18" t="str">
        <f>IF(B65="","",IF(AND('Plan de conturi'!$D$63="A",K65&gt;0),"Sold creditor neobișnuit",IF(AND('Plan de conturi'!$D$63="P",J65&gt;0),"Sold debitor neobișnuit",IF(AND('Plan de conturi'!$E$63="Da",J65+K65&gt;0),"Sold de verificat cu facturile și plățile",""))))</f>
        <v/>
      </c>
    </row>
    <row r="66" spans="2:12" x14ac:dyDescent="0.2">
      <c r="B66" s="17" t="str">
        <f>IF('Plan de conturi'!$B$64="","",'Plan de conturi'!$B$64)</f>
        <v/>
      </c>
      <c r="C66" s="18" t="str">
        <f>IF(B66="","",'Plan de conturi'!$C$64)</f>
        <v/>
      </c>
      <c r="D66" s="19" t="str">
        <f>IF(B66="","",MAX(0,(N('Plan de conturi'!$F$64)-N('Plan de conturi'!$G$64)+SUMIFS('Note contabile'!$G$5:$G$1004,'Note contabile'!$E$5:$E$1004,B66,'Note contabile'!$B$5:$B$1004,"&lt;"&amp;DeLa)-SUMIFS('Note contabile'!$G$5:$G$1004,'Note contabile'!$F$5:$F$1004,B66,'Note contabile'!$B$5:$B$1004,"&lt;"&amp;DeLa))))</f>
        <v/>
      </c>
      <c r="E66" s="19" t="str">
        <f>IF(B66="","",MAX(0,-(N('Plan de conturi'!$F$64)-N('Plan de conturi'!$G$64)+SUMIFS('Note contabile'!$G$5:$G$1004,'Note contabile'!$E$5:$E$1004,B66,'Note contabile'!$B$5:$B$1004,"&lt;"&amp;DeLa)-SUMIFS('Note contabile'!$G$5:$G$1004,'Note contabile'!$F$5:$F$1004,B66,'Note contabile'!$B$5:$B$1004,"&lt;"&amp;DeLa))))</f>
        <v/>
      </c>
      <c r="F66" s="19" t="str">
        <f>IF(B66="","",SUMIFS('Note contabile'!$G$5:$G$1004,'Note contabile'!$E$5:$E$1004,B66,'Note contabile'!$B$5:$B$1004,"&gt;="&amp;DeLa,'Note contabile'!$B$5:$B$1004,"&lt;="&amp;PanaLa))</f>
        <v/>
      </c>
      <c r="G66" s="19" t="str">
        <f>IF(B66="","",SUMIFS('Note contabile'!$G$5:$G$1004,'Note contabile'!$F$5:$F$1004,B66,'Note contabile'!$B$5:$B$1004,"&gt;="&amp;DeLa,'Note contabile'!$B$5:$B$1004,"&lt;="&amp;PanaLa))</f>
        <v/>
      </c>
      <c r="H66" s="19" t="str">
        <f t="shared" si="4"/>
        <v/>
      </c>
      <c r="I66" s="19" t="str">
        <f t="shared" si="5"/>
        <v/>
      </c>
      <c r="J66" s="19" t="str">
        <f t="shared" si="6"/>
        <v/>
      </c>
      <c r="K66" s="19" t="str">
        <f t="shared" si="7"/>
        <v/>
      </c>
      <c r="L66" s="18" t="str">
        <f>IF(B66="","",IF(AND('Plan de conturi'!$D$64="A",K66&gt;0),"Sold creditor neobișnuit",IF(AND('Plan de conturi'!$D$64="P",J66&gt;0),"Sold debitor neobișnuit",IF(AND('Plan de conturi'!$E$64="Da",J66+K66&gt;0),"Sold de verificat cu facturile și plățile",""))))</f>
        <v/>
      </c>
    </row>
    <row r="67" spans="2:12" x14ac:dyDescent="0.2">
      <c r="B67" s="17" t="str">
        <f>IF('Plan de conturi'!$B$65="","",'Plan de conturi'!$B$65)</f>
        <v/>
      </c>
      <c r="C67" s="18" t="str">
        <f>IF(B67="","",'Plan de conturi'!$C$65)</f>
        <v/>
      </c>
      <c r="D67" s="19" t="str">
        <f>IF(B67="","",MAX(0,(N('Plan de conturi'!$F$65)-N('Plan de conturi'!$G$65)+SUMIFS('Note contabile'!$G$5:$G$1004,'Note contabile'!$E$5:$E$1004,B67,'Note contabile'!$B$5:$B$1004,"&lt;"&amp;DeLa)-SUMIFS('Note contabile'!$G$5:$G$1004,'Note contabile'!$F$5:$F$1004,B67,'Note contabile'!$B$5:$B$1004,"&lt;"&amp;DeLa))))</f>
        <v/>
      </c>
      <c r="E67" s="19" t="str">
        <f>IF(B67="","",MAX(0,-(N('Plan de conturi'!$F$65)-N('Plan de conturi'!$G$65)+SUMIFS('Note contabile'!$G$5:$G$1004,'Note contabile'!$E$5:$E$1004,B67,'Note contabile'!$B$5:$B$1004,"&lt;"&amp;DeLa)-SUMIFS('Note contabile'!$G$5:$G$1004,'Note contabile'!$F$5:$F$1004,B67,'Note contabile'!$B$5:$B$1004,"&lt;"&amp;DeLa))))</f>
        <v/>
      </c>
      <c r="F67" s="19" t="str">
        <f>IF(B67="","",SUMIFS('Note contabile'!$G$5:$G$1004,'Note contabile'!$E$5:$E$1004,B67,'Note contabile'!$B$5:$B$1004,"&gt;="&amp;DeLa,'Note contabile'!$B$5:$B$1004,"&lt;="&amp;PanaLa))</f>
        <v/>
      </c>
      <c r="G67" s="19" t="str">
        <f>IF(B67="","",SUMIFS('Note contabile'!$G$5:$G$1004,'Note contabile'!$F$5:$F$1004,B67,'Note contabile'!$B$5:$B$1004,"&gt;="&amp;DeLa,'Note contabile'!$B$5:$B$1004,"&lt;="&amp;PanaLa))</f>
        <v/>
      </c>
      <c r="H67" s="19" t="str">
        <f t="shared" si="4"/>
        <v/>
      </c>
      <c r="I67" s="19" t="str">
        <f t="shared" si="5"/>
        <v/>
      </c>
      <c r="J67" s="19" t="str">
        <f t="shared" si="6"/>
        <v/>
      </c>
      <c r="K67" s="19" t="str">
        <f t="shared" si="7"/>
        <v/>
      </c>
      <c r="L67" s="18" t="str">
        <f>IF(B67="","",IF(AND('Plan de conturi'!$D$65="A",K67&gt;0),"Sold creditor neobișnuit",IF(AND('Plan de conturi'!$D$65="P",J67&gt;0),"Sold debitor neobișnuit",IF(AND('Plan de conturi'!$E$65="Da",J67+K67&gt;0),"Sold de verificat cu facturile și plățile",""))))</f>
        <v/>
      </c>
    </row>
    <row r="68" spans="2:12" x14ac:dyDescent="0.2">
      <c r="B68" s="17" t="str">
        <f>IF('Plan de conturi'!$B$66="","",'Plan de conturi'!$B$66)</f>
        <v/>
      </c>
      <c r="C68" s="18" t="str">
        <f>IF(B68="","",'Plan de conturi'!$C$66)</f>
        <v/>
      </c>
      <c r="D68" s="19" t="str">
        <f>IF(B68="","",MAX(0,(N('Plan de conturi'!$F$66)-N('Plan de conturi'!$G$66)+SUMIFS('Note contabile'!$G$5:$G$1004,'Note contabile'!$E$5:$E$1004,B68,'Note contabile'!$B$5:$B$1004,"&lt;"&amp;DeLa)-SUMIFS('Note contabile'!$G$5:$G$1004,'Note contabile'!$F$5:$F$1004,B68,'Note contabile'!$B$5:$B$1004,"&lt;"&amp;DeLa))))</f>
        <v/>
      </c>
      <c r="E68" s="19" t="str">
        <f>IF(B68="","",MAX(0,-(N('Plan de conturi'!$F$66)-N('Plan de conturi'!$G$66)+SUMIFS('Note contabile'!$G$5:$G$1004,'Note contabile'!$E$5:$E$1004,B68,'Note contabile'!$B$5:$B$1004,"&lt;"&amp;DeLa)-SUMIFS('Note contabile'!$G$5:$G$1004,'Note contabile'!$F$5:$F$1004,B68,'Note contabile'!$B$5:$B$1004,"&lt;"&amp;DeLa))))</f>
        <v/>
      </c>
      <c r="F68" s="19" t="str">
        <f>IF(B68="","",SUMIFS('Note contabile'!$G$5:$G$1004,'Note contabile'!$E$5:$E$1004,B68,'Note contabile'!$B$5:$B$1004,"&gt;="&amp;DeLa,'Note contabile'!$B$5:$B$1004,"&lt;="&amp;PanaLa))</f>
        <v/>
      </c>
      <c r="G68" s="19" t="str">
        <f>IF(B68="","",SUMIFS('Note contabile'!$G$5:$G$1004,'Note contabile'!$F$5:$F$1004,B68,'Note contabile'!$B$5:$B$1004,"&gt;="&amp;DeLa,'Note contabile'!$B$5:$B$1004,"&lt;="&amp;PanaLa))</f>
        <v/>
      </c>
      <c r="H68" s="19" t="str">
        <f t="shared" si="4"/>
        <v/>
      </c>
      <c r="I68" s="19" t="str">
        <f t="shared" si="5"/>
        <v/>
      </c>
      <c r="J68" s="19" t="str">
        <f t="shared" si="6"/>
        <v/>
      </c>
      <c r="K68" s="19" t="str">
        <f t="shared" si="7"/>
        <v/>
      </c>
      <c r="L68" s="18" t="str">
        <f>IF(B68="","",IF(AND('Plan de conturi'!$D$66="A",K68&gt;0),"Sold creditor neobișnuit",IF(AND('Plan de conturi'!$D$66="P",J68&gt;0),"Sold debitor neobișnuit",IF(AND('Plan de conturi'!$E$66="Da",J68+K68&gt;0),"Sold de verificat cu facturile și plățile",""))))</f>
        <v/>
      </c>
    </row>
    <row r="69" spans="2:12" x14ac:dyDescent="0.2">
      <c r="B69" s="17" t="str">
        <f>IF('Plan de conturi'!$B$67="","",'Plan de conturi'!$B$67)</f>
        <v/>
      </c>
      <c r="C69" s="18" t="str">
        <f>IF(B69="","",'Plan de conturi'!$C$67)</f>
        <v/>
      </c>
      <c r="D69" s="19" t="str">
        <f>IF(B69="","",MAX(0,(N('Plan de conturi'!$F$67)-N('Plan de conturi'!$G$67)+SUMIFS('Note contabile'!$G$5:$G$1004,'Note contabile'!$E$5:$E$1004,B69,'Note contabile'!$B$5:$B$1004,"&lt;"&amp;DeLa)-SUMIFS('Note contabile'!$G$5:$G$1004,'Note contabile'!$F$5:$F$1004,B69,'Note contabile'!$B$5:$B$1004,"&lt;"&amp;DeLa))))</f>
        <v/>
      </c>
      <c r="E69" s="19" t="str">
        <f>IF(B69="","",MAX(0,-(N('Plan de conturi'!$F$67)-N('Plan de conturi'!$G$67)+SUMIFS('Note contabile'!$G$5:$G$1004,'Note contabile'!$E$5:$E$1004,B69,'Note contabile'!$B$5:$B$1004,"&lt;"&amp;DeLa)-SUMIFS('Note contabile'!$G$5:$G$1004,'Note contabile'!$F$5:$F$1004,B69,'Note contabile'!$B$5:$B$1004,"&lt;"&amp;DeLa))))</f>
        <v/>
      </c>
      <c r="F69" s="19" t="str">
        <f>IF(B69="","",SUMIFS('Note contabile'!$G$5:$G$1004,'Note contabile'!$E$5:$E$1004,B69,'Note contabile'!$B$5:$B$1004,"&gt;="&amp;DeLa,'Note contabile'!$B$5:$B$1004,"&lt;="&amp;PanaLa))</f>
        <v/>
      </c>
      <c r="G69" s="19" t="str">
        <f>IF(B69="","",SUMIFS('Note contabile'!$G$5:$G$1004,'Note contabile'!$F$5:$F$1004,B69,'Note contabile'!$B$5:$B$1004,"&gt;="&amp;DeLa,'Note contabile'!$B$5:$B$1004,"&lt;="&amp;PanaLa))</f>
        <v/>
      </c>
      <c r="H69" s="19" t="str">
        <f t="shared" si="4"/>
        <v/>
      </c>
      <c r="I69" s="19" t="str">
        <f t="shared" si="5"/>
        <v/>
      </c>
      <c r="J69" s="19" t="str">
        <f t="shared" si="6"/>
        <v/>
      </c>
      <c r="K69" s="19" t="str">
        <f t="shared" si="7"/>
        <v/>
      </c>
      <c r="L69" s="18" t="str">
        <f>IF(B69="","",IF(AND('Plan de conturi'!$D$67="A",K69&gt;0),"Sold creditor neobișnuit",IF(AND('Plan de conturi'!$D$67="P",J69&gt;0),"Sold debitor neobișnuit",IF(AND('Plan de conturi'!$E$67="Da",J69+K69&gt;0),"Sold de verificat cu facturile și plățile",""))))</f>
        <v/>
      </c>
    </row>
    <row r="70" spans="2:12" x14ac:dyDescent="0.2">
      <c r="B70" s="17" t="str">
        <f>IF('Plan de conturi'!$B$68="","",'Plan de conturi'!$B$68)</f>
        <v/>
      </c>
      <c r="C70" s="18" t="str">
        <f>IF(B70="","",'Plan de conturi'!$C$68)</f>
        <v/>
      </c>
      <c r="D70" s="19" t="str">
        <f>IF(B70="","",MAX(0,(N('Plan de conturi'!$F$68)-N('Plan de conturi'!$G$68)+SUMIFS('Note contabile'!$G$5:$G$1004,'Note contabile'!$E$5:$E$1004,B70,'Note contabile'!$B$5:$B$1004,"&lt;"&amp;DeLa)-SUMIFS('Note contabile'!$G$5:$G$1004,'Note contabile'!$F$5:$F$1004,B70,'Note contabile'!$B$5:$B$1004,"&lt;"&amp;DeLa))))</f>
        <v/>
      </c>
      <c r="E70" s="19" t="str">
        <f>IF(B70="","",MAX(0,-(N('Plan de conturi'!$F$68)-N('Plan de conturi'!$G$68)+SUMIFS('Note contabile'!$G$5:$G$1004,'Note contabile'!$E$5:$E$1004,B70,'Note contabile'!$B$5:$B$1004,"&lt;"&amp;DeLa)-SUMIFS('Note contabile'!$G$5:$G$1004,'Note contabile'!$F$5:$F$1004,B70,'Note contabile'!$B$5:$B$1004,"&lt;"&amp;DeLa))))</f>
        <v/>
      </c>
      <c r="F70" s="19" t="str">
        <f>IF(B70="","",SUMIFS('Note contabile'!$G$5:$G$1004,'Note contabile'!$E$5:$E$1004,B70,'Note contabile'!$B$5:$B$1004,"&gt;="&amp;DeLa,'Note contabile'!$B$5:$B$1004,"&lt;="&amp;PanaLa))</f>
        <v/>
      </c>
      <c r="G70" s="19" t="str">
        <f>IF(B70="","",SUMIFS('Note contabile'!$G$5:$G$1004,'Note contabile'!$F$5:$F$1004,B70,'Note contabile'!$B$5:$B$1004,"&gt;="&amp;DeLa,'Note contabile'!$B$5:$B$1004,"&lt;="&amp;PanaLa))</f>
        <v/>
      </c>
      <c r="H70" s="19" t="str">
        <f t="shared" si="4"/>
        <v/>
      </c>
      <c r="I70" s="19" t="str">
        <f t="shared" si="5"/>
        <v/>
      </c>
      <c r="J70" s="19" t="str">
        <f t="shared" si="6"/>
        <v/>
      </c>
      <c r="K70" s="19" t="str">
        <f t="shared" si="7"/>
        <v/>
      </c>
      <c r="L70" s="18" t="str">
        <f>IF(B70="","",IF(AND('Plan de conturi'!$D$68="A",K70&gt;0),"Sold creditor neobișnuit",IF(AND('Plan de conturi'!$D$68="P",J70&gt;0),"Sold debitor neobișnuit",IF(AND('Plan de conturi'!$E$68="Da",J70+K70&gt;0),"Sold de verificat cu facturile și plățile",""))))</f>
        <v/>
      </c>
    </row>
    <row r="71" spans="2:12" x14ac:dyDescent="0.2">
      <c r="B71" s="17" t="str">
        <f>IF('Plan de conturi'!$B$69="","",'Plan de conturi'!$B$69)</f>
        <v/>
      </c>
      <c r="C71" s="18" t="str">
        <f>IF(B71="","",'Plan de conturi'!$C$69)</f>
        <v/>
      </c>
      <c r="D71" s="19" t="str">
        <f>IF(B71="","",MAX(0,(N('Plan de conturi'!$F$69)-N('Plan de conturi'!$G$69)+SUMIFS('Note contabile'!$G$5:$G$1004,'Note contabile'!$E$5:$E$1004,B71,'Note contabile'!$B$5:$B$1004,"&lt;"&amp;DeLa)-SUMIFS('Note contabile'!$G$5:$G$1004,'Note contabile'!$F$5:$F$1004,B71,'Note contabile'!$B$5:$B$1004,"&lt;"&amp;DeLa))))</f>
        <v/>
      </c>
      <c r="E71" s="19" t="str">
        <f>IF(B71="","",MAX(0,-(N('Plan de conturi'!$F$69)-N('Plan de conturi'!$G$69)+SUMIFS('Note contabile'!$G$5:$G$1004,'Note contabile'!$E$5:$E$1004,B71,'Note contabile'!$B$5:$B$1004,"&lt;"&amp;DeLa)-SUMIFS('Note contabile'!$G$5:$G$1004,'Note contabile'!$F$5:$F$1004,B71,'Note contabile'!$B$5:$B$1004,"&lt;"&amp;DeLa))))</f>
        <v/>
      </c>
      <c r="F71" s="19" t="str">
        <f>IF(B71="","",SUMIFS('Note contabile'!$G$5:$G$1004,'Note contabile'!$E$5:$E$1004,B71,'Note contabile'!$B$5:$B$1004,"&gt;="&amp;DeLa,'Note contabile'!$B$5:$B$1004,"&lt;="&amp;PanaLa))</f>
        <v/>
      </c>
      <c r="G71" s="19" t="str">
        <f>IF(B71="","",SUMIFS('Note contabile'!$G$5:$G$1004,'Note contabile'!$F$5:$F$1004,B71,'Note contabile'!$B$5:$B$1004,"&gt;="&amp;DeLa,'Note contabile'!$B$5:$B$1004,"&lt;="&amp;PanaLa))</f>
        <v/>
      </c>
      <c r="H71" s="19" t="str">
        <f t="shared" ref="H71:H102" si="8">IF(B71="","",D71+F71)</f>
        <v/>
      </c>
      <c r="I71" s="19" t="str">
        <f t="shared" ref="I71:I102" si="9">IF(B71="","",E71+G71)</f>
        <v/>
      </c>
      <c r="J71" s="19" t="str">
        <f t="shared" ref="J71:J102" si="10">IF(B71="","",MAX(0,H71-I71))</f>
        <v/>
      </c>
      <c r="K71" s="19" t="str">
        <f t="shared" ref="K71:K102" si="11">IF(B71="","",MAX(0,I71-H71))</f>
        <v/>
      </c>
      <c r="L71" s="18" t="str">
        <f>IF(B71="","",IF(AND('Plan de conturi'!$D$69="A",K71&gt;0),"Sold creditor neobișnuit",IF(AND('Plan de conturi'!$D$69="P",J71&gt;0),"Sold debitor neobișnuit",IF(AND('Plan de conturi'!$E$69="Da",J71+K71&gt;0),"Sold de verificat cu facturile și plățile",""))))</f>
        <v/>
      </c>
    </row>
    <row r="72" spans="2:12" x14ac:dyDescent="0.2">
      <c r="B72" s="17" t="str">
        <f>IF('Plan de conturi'!$B$70="","",'Plan de conturi'!$B$70)</f>
        <v/>
      </c>
      <c r="C72" s="18" t="str">
        <f>IF(B72="","",'Plan de conturi'!$C$70)</f>
        <v/>
      </c>
      <c r="D72" s="19" t="str">
        <f>IF(B72="","",MAX(0,(N('Plan de conturi'!$F$70)-N('Plan de conturi'!$G$70)+SUMIFS('Note contabile'!$G$5:$G$1004,'Note contabile'!$E$5:$E$1004,B72,'Note contabile'!$B$5:$B$1004,"&lt;"&amp;DeLa)-SUMIFS('Note contabile'!$G$5:$G$1004,'Note contabile'!$F$5:$F$1004,B72,'Note contabile'!$B$5:$B$1004,"&lt;"&amp;DeLa))))</f>
        <v/>
      </c>
      <c r="E72" s="19" t="str">
        <f>IF(B72="","",MAX(0,-(N('Plan de conturi'!$F$70)-N('Plan de conturi'!$G$70)+SUMIFS('Note contabile'!$G$5:$G$1004,'Note contabile'!$E$5:$E$1004,B72,'Note contabile'!$B$5:$B$1004,"&lt;"&amp;DeLa)-SUMIFS('Note contabile'!$G$5:$G$1004,'Note contabile'!$F$5:$F$1004,B72,'Note contabile'!$B$5:$B$1004,"&lt;"&amp;DeLa))))</f>
        <v/>
      </c>
      <c r="F72" s="19" t="str">
        <f>IF(B72="","",SUMIFS('Note contabile'!$G$5:$G$1004,'Note contabile'!$E$5:$E$1004,B72,'Note contabile'!$B$5:$B$1004,"&gt;="&amp;DeLa,'Note contabile'!$B$5:$B$1004,"&lt;="&amp;PanaLa))</f>
        <v/>
      </c>
      <c r="G72" s="19" t="str">
        <f>IF(B72="","",SUMIFS('Note contabile'!$G$5:$G$1004,'Note contabile'!$F$5:$F$1004,B72,'Note contabile'!$B$5:$B$1004,"&gt;="&amp;DeLa,'Note contabile'!$B$5:$B$1004,"&lt;="&amp;PanaLa))</f>
        <v/>
      </c>
      <c r="H72" s="19" t="str">
        <f t="shared" si="8"/>
        <v/>
      </c>
      <c r="I72" s="19" t="str">
        <f t="shared" si="9"/>
        <v/>
      </c>
      <c r="J72" s="19" t="str">
        <f t="shared" si="10"/>
        <v/>
      </c>
      <c r="K72" s="19" t="str">
        <f t="shared" si="11"/>
        <v/>
      </c>
      <c r="L72" s="18" t="str">
        <f>IF(B72="","",IF(AND('Plan de conturi'!$D$70="A",K72&gt;0),"Sold creditor neobișnuit",IF(AND('Plan de conturi'!$D$70="P",J72&gt;0),"Sold debitor neobișnuit",IF(AND('Plan de conturi'!$E$70="Da",J72+K72&gt;0),"Sold de verificat cu facturile și plățile",""))))</f>
        <v/>
      </c>
    </row>
    <row r="73" spans="2:12" x14ac:dyDescent="0.2">
      <c r="B73" s="17" t="str">
        <f>IF('Plan de conturi'!$B$71="","",'Plan de conturi'!$B$71)</f>
        <v/>
      </c>
      <c r="C73" s="18" t="str">
        <f>IF(B73="","",'Plan de conturi'!$C$71)</f>
        <v/>
      </c>
      <c r="D73" s="19" t="str">
        <f>IF(B73="","",MAX(0,(N('Plan de conturi'!$F$71)-N('Plan de conturi'!$G$71)+SUMIFS('Note contabile'!$G$5:$G$1004,'Note contabile'!$E$5:$E$1004,B73,'Note contabile'!$B$5:$B$1004,"&lt;"&amp;DeLa)-SUMIFS('Note contabile'!$G$5:$G$1004,'Note contabile'!$F$5:$F$1004,B73,'Note contabile'!$B$5:$B$1004,"&lt;"&amp;DeLa))))</f>
        <v/>
      </c>
      <c r="E73" s="19" t="str">
        <f>IF(B73="","",MAX(0,-(N('Plan de conturi'!$F$71)-N('Plan de conturi'!$G$71)+SUMIFS('Note contabile'!$G$5:$G$1004,'Note contabile'!$E$5:$E$1004,B73,'Note contabile'!$B$5:$B$1004,"&lt;"&amp;DeLa)-SUMIFS('Note contabile'!$G$5:$G$1004,'Note contabile'!$F$5:$F$1004,B73,'Note contabile'!$B$5:$B$1004,"&lt;"&amp;DeLa))))</f>
        <v/>
      </c>
      <c r="F73" s="19" t="str">
        <f>IF(B73="","",SUMIFS('Note contabile'!$G$5:$G$1004,'Note contabile'!$E$5:$E$1004,B73,'Note contabile'!$B$5:$B$1004,"&gt;="&amp;DeLa,'Note contabile'!$B$5:$B$1004,"&lt;="&amp;PanaLa))</f>
        <v/>
      </c>
      <c r="G73" s="19" t="str">
        <f>IF(B73="","",SUMIFS('Note contabile'!$G$5:$G$1004,'Note contabile'!$F$5:$F$1004,B73,'Note contabile'!$B$5:$B$1004,"&gt;="&amp;DeLa,'Note contabile'!$B$5:$B$1004,"&lt;="&amp;PanaLa))</f>
        <v/>
      </c>
      <c r="H73" s="19" t="str">
        <f t="shared" si="8"/>
        <v/>
      </c>
      <c r="I73" s="19" t="str">
        <f t="shared" si="9"/>
        <v/>
      </c>
      <c r="J73" s="19" t="str">
        <f t="shared" si="10"/>
        <v/>
      </c>
      <c r="K73" s="19" t="str">
        <f t="shared" si="11"/>
        <v/>
      </c>
      <c r="L73" s="18" t="str">
        <f>IF(B73="","",IF(AND('Plan de conturi'!$D$71="A",K73&gt;0),"Sold creditor neobișnuit",IF(AND('Plan de conturi'!$D$71="P",J73&gt;0),"Sold debitor neobișnuit",IF(AND('Plan de conturi'!$E$71="Da",J73+K73&gt;0),"Sold de verificat cu facturile și plățile",""))))</f>
        <v/>
      </c>
    </row>
    <row r="74" spans="2:12" x14ac:dyDescent="0.2">
      <c r="B74" s="17" t="str">
        <f>IF('Plan de conturi'!$B$72="","",'Plan de conturi'!$B$72)</f>
        <v/>
      </c>
      <c r="C74" s="18" t="str">
        <f>IF(B74="","",'Plan de conturi'!$C$72)</f>
        <v/>
      </c>
      <c r="D74" s="19" t="str">
        <f>IF(B74="","",MAX(0,(N('Plan de conturi'!$F$72)-N('Plan de conturi'!$G$72)+SUMIFS('Note contabile'!$G$5:$G$1004,'Note contabile'!$E$5:$E$1004,B74,'Note contabile'!$B$5:$B$1004,"&lt;"&amp;DeLa)-SUMIFS('Note contabile'!$G$5:$G$1004,'Note contabile'!$F$5:$F$1004,B74,'Note contabile'!$B$5:$B$1004,"&lt;"&amp;DeLa))))</f>
        <v/>
      </c>
      <c r="E74" s="19" t="str">
        <f>IF(B74="","",MAX(0,-(N('Plan de conturi'!$F$72)-N('Plan de conturi'!$G$72)+SUMIFS('Note contabile'!$G$5:$G$1004,'Note contabile'!$E$5:$E$1004,B74,'Note contabile'!$B$5:$B$1004,"&lt;"&amp;DeLa)-SUMIFS('Note contabile'!$G$5:$G$1004,'Note contabile'!$F$5:$F$1004,B74,'Note contabile'!$B$5:$B$1004,"&lt;"&amp;DeLa))))</f>
        <v/>
      </c>
      <c r="F74" s="19" t="str">
        <f>IF(B74="","",SUMIFS('Note contabile'!$G$5:$G$1004,'Note contabile'!$E$5:$E$1004,B74,'Note contabile'!$B$5:$B$1004,"&gt;="&amp;DeLa,'Note contabile'!$B$5:$B$1004,"&lt;="&amp;PanaLa))</f>
        <v/>
      </c>
      <c r="G74" s="19" t="str">
        <f>IF(B74="","",SUMIFS('Note contabile'!$G$5:$G$1004,'Note contabile'!$F$5:$F$1004,B74,'Note contabile'!$B$5:$B$1004,"&gt;="&amp;DeLa,'Note contabile'!$B$5:$B$1004,"&lt;="&amp;PanaLa))</f>
        <v/>
      </c>
      <c r="H74" s="19" t="str">
        <f t="shared" si="8"/>
        <v/>
      </c>
      <c r="I74" s="19" t="str">
        <f t="shared" si="9"/>
        <v/>
      </c>
      <c r="J74" s="19" t="str">
        <f t="shared" si="10"/>
        <v/>
      </c>
      <c r="K74" s="19" t="str">
        <f t="shared" si="11"/>
        <v/>
      </c>
      <c r="L74" s="18" t="str">
        <f>IF(B74="","",IF(AND('Plan de conturi'!$D$72="A",K74&gt;0),"Sold creditor neobișnuit",IF(AND('Plan de conturi'!$D$72="P",J74&gt;0),"Sold debitor neobișnuit",IF(AND('Plan de conturi'!$E$72="Da",J74+K74&gt;0),"Sold de verificat cu facturile și plățile",""))))</f>
        <v/>
      </c>
    </row>
    <row r="75" spans="2:12" x14ac:dyDescent="0.2">
      <c r="B75" s="17" t="str">
        <f>IF('Plan de conturi'!$B$73="","",'Plan de conturi'!$B$73)</f>
        <v/>
      </c>
      <c r="C75" s="18" t="str">
        <f>IF(B75="","",'Plan de conturi'!$C$73)</f>
        <v/>
      </c>
      <c r="D75" s="19" t="str">
        <f>IF(B75="","",MAX(0,(N('Plan de conturi'!$F$73)-N('Plan de conturi'!$G$73)+SUMIFS('Note contabile'!$G$5:$G$1004,'Note contabile'!$E$5:$E$1004,B75,'Note contabile'!$B$5:$B$1004,"&lt;"&amp;DeLa)-SUMIFS('Note contabile'!$G$5:$G$1004,'Note contabile'!$F$5:$F$1004,B75,'Note contabile'!$B$5:$B$1004,"&lt;"&amp;DeLa))))</f>
        <v/>
      </c>
      <c r="E75" s="19" t="str">
        <f>IF(B75="","",MAX(0,-(N('Plan de conturi'!$F$73)-N('Plan de conturi'!$G$73)+SUMIFS('Note contabile'!$G$5:$G$1004,'Note contabile'!$E$5:$E$1004,B75,'Note contabile'!$B$5:$B$1004,"&lt;"&amp;DeLa)-SUMIFS('Note contabile'!$G$5:$G$1004,'Note contabile'!$F$5:$F$1004,B75,'Note contabile'!$B$5:$B$1004,"&lt;"&amp;DeLa))))</f>
        <v/>
      </c>
      <c r="F75" s="19" t="str">
        <f>IF(B75="","",SUMIFS('Note contabile'!$G$5:$G$1004,'Note contabile'!$E$5:$E$1004,B75,'Note contabile'!$B$5:$B$1004,"&gt;="&amp;DeLa,'Note contabile'!$B$5:$B$1004,"&lt;="&amp;PanaLa))</f>
        <v/>
      </c>
      <c r="G75" s="19" t="str">
        <f>IF(B75="","",SUMIFS('Note contabile'!$G$5:$G$1004,'Note contabile'!$F$5:$F$1004,B75,'Note contabile'!$B$5:$B$1004,"&gt;="&amp;DeLa,'Note contabile'!$B$5:$B$1004,"&lt;="&amp;PanaLa))</f>
        <v/>
      </c>
      <c r="H75" s="19" t="str">
        <f t="shared" si="8"/>
        <v/>
      </c>
      <c r="I75" s="19" t="str">
        <f t="shared" si="9"/>
        <v/>
      </c>
      <c r="J75" s="19" t="str">
        <f t="shared" si="10"/>
        <v/>
      </c>
      <c r="K75" s="19" t="str">
        <f t="shared" si="11"/>
        <v/>
      </c>
      <c r="L75" s="18" t="str">
        <f>IF(B75="","",IF(AND('Plan de conturi'!$D$73="A",K75&gt;0),"Sold creditor neobișnuit",IF(AND('Plan de conturi'!$D$73="P",J75&gt;0),"Sold debitor neobișnuit",IF(AND('Plan de conturi'!$E$73="Da",J75+K75&gt;0),"Sold de verificat cu facturile și plățile",""))))</f>
        <v/>
      </c>
    </row>
    <row r="76" spans="2:12" x14ac:dyDescent="0.2">
      <c r="B76" s="17" t="str">
        <f>IF('Plan de conturi'!$B$74="","",'Plan de conturi'!$B$74)</f>
        <v/>
      </c>
      <c r="C76" s="18" t="str">
        <f>IF(B76="","",'Plan de conturi'!$C$74)</f>
        <v/>
      </c>
      <c r="D76" s="19" t="str">
        <f>IF(B76="","",MAX(0,(N('Plan de conturi'!$F$74)-N('Plan de conturi'!$G$74)+SUMIFS('Note contabile'!$G$5:$G$1004,'Note contabile'!$E$5:$E$1004,B76,'Note contabile'!$B$5:$B$1004,"&lt;"&amp;DeLa)-SUMIFS('Note contabile'!$G$5:$G$1004,'Note contabile'!$F$5:$F$1004,B76,'Note contabile'!$B$5:$B$1004,"&lt;"&amp;DeLa))))</f>
        <v/>
      </c>
      <c r="E76" s="19" t="str">
        <f>IF(B76="","",MAX(0,-(N('Plan de conturi'!$F$74)-N('Plan de conturi'!$G$74)+SUMIFS('Note contabile'!$G$5:$G$1004,'Note contabile'!$E$5:$E$1004,B76,'Note contabile'!$B$5:$B$1004,"&lt;"&amp;DeLa)-SUMIFS('Note contabile'!$G$5:$G$1004,'Note contabile'!$F$5:$F$1004,B76,'Note contabile'!$B$5:$B$1004,"&lt;"&amp;DeLa))))</f>
        <v/>
      </c>
      <c r="F76" s="19" t="str">
        <f>IF(B76="","",SUMIFS('Note contabile'!$G$5:$G$1004,'Note contabile'!$E$5:$E$1004,B76,'Note contabile'!$B$5:$B$1004,"&gt;="&amp;DeLa,'Note contabile'!$B$5:$B$1004,"&lt;="&amp;PanaLa))</f>
        <v/>
      </c>
      <c r="G76" s="19" t="str">
        <f>IF(B76="","",SUMIFS('Note contabile'!$G$5:$G$1004,'Note contabile'!$F$5:$F$1004,B76,'Note contabile'!$B$5:$B$1004,"&gt;="&amp;DeLa,'Note contabile'!$B$5:$B$1004,"&lt;="&amp;PanaLa))</f>
        <v/>
      </c>
      <c r="H76" s="19" t="str">
        <f t="shared" si="8"/>
        <v/>
      </c>
      <c r="I76" s="19" t="str">
        <f t="shared" si="9"/>
        <v/>
      </c>
      <c r="J76" s="19" t="str">
        <f t="shared" si="10"/>
        <v/>
      </c>
      <c r="K76" s="19" t="str">
        <f t="shared" si="11"/>
        <v/>
      </c>
      <c r="L76" s="18" t="str">
        <f>IF(B76="","",IF(AND('Plan de conturi'!$D$74="A",K76&gt;0),"Sold creditor neobișnuit",IF(AND('Plan de conturi'!$D$74="P",J76&gt;0),"Sold debitor neobișnuit",IF(AND('Plan de conturi'!$E$74="Da",J76+K76&gt;0),"Sold de verificat cu facturile și plățile",""))))</f>
        <v/>
      </c>
    </row>
    <row r="77" spans="2:12" x14ac:dyDescent="0.2">
      <c r="B77" s="17" t="str">
        <f>IF('Plan de conturi'!$B$75="","",'Plan de conturi'!$B$75)</f>
        <v/>
      </c>
      <c r="C77" s="18" t="str">
        <f>IF(B77="","",'Plan de conturi'!$C$75)</f>
        <v/>
      </c>
      <c r="D77" s="19" t="str">
        <f>IF(B77="","",MAX(0,(N('Plan de conturi'!$F$75)-N('Plan de conturi'!$G$75)+SUMIFS('Note contabile'!$G$5:$G$1004,'Note contabile'!$E$5:$E$1004,B77,'Note contabile'!$B$5:$B$1004,"&lt;"&amp;DeLa)-SUMIFS('Note contabile'!$G$5:$G$1004,'Note contabile'!$F$5:$F$1004,B77,'Note contabile'!$B$5:$B$1004,"&lt;"&amp;DeLa))))</f>
        <v/>
      </c>
      <c r="E77" s="19" t="str">
        <f>IF(B77="","",MAX(0,-(N('Plan de conturi'!$F$75)-N('Plan de conturi'!$G$75)+SUMIFS('Note contabile'!$G$5:$G$1004,'Note contabile'!$E$5:$E$1004,B77,'Note contabile'!$B$5:$B$1004,"&lt;"&amp;DeLa)-SUMIFS('Note contabile'!$G$5:$G$1004,'Note contabile'!$F$5:$F$1004,B77,'Note contabile'!$B$5:$B$1004,"&lt;"&amp;DeLa))))</f>
        <v/>
      </c>
      <c r="F77" s="19" t="str">
        <f>IF(B77="","",SUMIFS('Note contabile'!$G$5:$G$1004,'Note contabile'!$E$5:$E$1004,B77,'Note contabile'!$B$5:$B$1004,"&gt;="&amp;DeLa,'Note contabile'!$B$5:$B$1004,"&lt;="&amp;PanaLa))</f>
        <v/>
      </c>
      <c r="G77" s="19" t="str">
        <f>IF(B77="","",SUMIFS('Note contabile'!$G$5:$G$1004,'Note contabile'!$F$5:$F$1004,B77,'Note contabile'!$B$5:$B$1004,"&gt;="&amp;DeLa,'Note contabile'!$B$5:$B$1004,"&lt;="&amp;PanaLa))</f>
        <v/>
      </c>
      <c r="H77" s="19" t="str">
        <f t="shared" si="8"/>
        <v/>
      </c>
      <c r="I77" s="19" t="str">
        <f t="shared" si="9"/>
        <v/>
      </c>
      <c r="J77" s="19" t="str">
        <f t="shared" si="10"/>
        <v/>
      </c>
      <c r="K77" s="19" t="str">
        <f t="shared" si="11"/>
        <v/>
      </c>
      <c r="L77" s="18" t="str">
        <f>IF(B77="","",IF(AND('Plan de conturi'!$D$75="A",K77&gt;0),"Sold creditor neobișnuit",IF(AND('Plan de conturi'!$D$75="P",J77&gt;0),"Sold debitor neobișnuit",IF(AND('Plan de conturi'!$E$75="Da",J77+K77&gt;0),"Sold de verificat cu facturile și plățile",""))))</f>
        <v/>
      </c>
    </row>
    <row r="78" spans="2:12" x14ac:dyDescent="0.2">
      <c r="B78" s="17" t="str">
        <f>IF('Plan de conturi'!$B$76="","",'Plan de conturi'!$B$76)</f>
        <v/>
      </c>
      <c r="C78" s="18" t="str">
        <f>IF(B78="","",'Plan de conturi'!$C$76)</f>
        <v/>
      </c>
      <c r="D78" s="19" t="str">
        <f>IF(B78="","",MAX(0,(N('Plan de conturi'!$F$76)-N('Plan de conturi'!$G$76)+SUMIFS('Note contabile'!$G$5:$G$1004,'Note contabile'!$E$5:$E$1004,B78,'Note contabile'!$B$5:$B$1004,"&lt;"&amp;DeLa)-SUMIFS('Note contabile'!$G$5:$G$1004,'Note contabile'!$F$5:$F$1004,B78,'Note contabile'!$B$5:$B$1004,"&lt;"&amp;DeLa))))</f>
        <v/>
      </c>
      <c r="E78" s="19" t="str">
        <f>IF(B78="","",MAX(0,-(N('Plan de conturi'!$F$76)-N('Plan de conturi'!$G$76)+SUMIFS('Note contabile'!$G$5:$G$1004,'Note contabile'!$E$5:$E$1004,B78,'Note contabile'!$B$5:$B$1004,"&lt;"&amp;DeLa)-SUMIFS('Note contabile'!$G$5:$G$1004,'Note contabile'!$F$5:$F$1004,B78,'Note contabile'!$B$5:$B$1004,"&lt;"&amp;DeLa))))</f>
        <v/>
      </c>
      <c r="F78" s="19" t="str">
        <f>IF(B78="","",SUMIFS('Note contabile'!$G$5:$G$1004,'Note contabile'!$E$5:$E$1004,B78,'Note contabile'!$B$5:$B$1004,"&gt;="&amp;DeLa,'Note contabile'!$B$5:$B$1004,"&lt;="&amp;PanaLa))</f>
        <v/>
      </c>
      <c r="G78" s="19" t="str">
        <f>IF(B78="","",SUMIFS('Note contabile'!$G$5:$G$1004,'Note contabile'!$F$5:$F$1004,B78,'Note contabile'!$B$5:$B$1004,"&gt;="&amp;DeLa,'Note contabile'!$B$5:$B$1004,"&lt;="&amp;PanaLa))</f>
        <v/>
      </c>
      <c r="H78" s="19" t="str">
        <f t="shared" si="8"/>
        <v/>
      </c>
      <c r="I78" s="19" t="str">
        <f t="shared" si="9"/>
        <v/>
      </c>
      <c r="J78" s="19" t="str">
        <f t="shared" si="10"/>
        <v/>
      </c>
      <c r="K78" s="19" t="str">
        <f t="shared" si="11"/>
        <v/>
      </c>
      <c r="L78" s="18" t="str">
        <f>IF(B78="","",IF(AND('Plan de conturi'!$D$76="A",K78&gt;0),"Sold creditor neobișnuit",IF(AND('Plan de conturi'!$D$76="P",J78&gt;0),"Sold debitor neobișnuit",IF(AND('Plan de conturi'!$E$76="Da",J78+K78&gt;0),"Sold de verificat cu facturile și plățile",""))))</f>
        <v/>
      </c>
    </row>
    <row r="79" spans="2:12" x14ac:dyDescent="0.2">
      <c r="B79" s="17" t="str">
        <f>IF('Plan de conturi'!$B$77="","",'Plan de conturi'!$B$77)</f>
        <v/>
      </c>
      <c r="C79" s="18" t="str">
        <f>IF(B79="","",'Plan de conturi'!$C$77)</f>
        <v/>
      </c>
      <c r="D79" s="19" t="str">
        <f>IF(B79="","",MAX(0,(N('Plan de conturi'!$F$77)-N('Plan de conturi'!$G$77)+SUMIFS('Note contabile'!$G$5:$G$1004,'Note contabile'!$E$5:$E$1004,B79,'Note contabile'!$B$5:$B$1004,"&lt;"&amp;DeLa)-SUMIFS('Note contabile'!$G$5:$G$1004,'Note contabile'!$F$5:$F$1004,B79,'Note contabile'!$B$5:$B$1004,"&lt;"&amp;DeLa))))</f>
        <v/>
      </c>
      <c r="E79" s="19" t="str">
        <f>IF(B79="","",MAX(0,-(N('Plan de conturi'!$F$77)-N('Plan de conturi'!$G$77)+SUMIFS('Note contabile'!$G$5:$G$1004,'Note contabile'!$E$5:$E$1004,B79,'Note contabile'!$B$5:$B$1004,"&lt;"&amp;DeLa)-SUMIFS('Note contabile'!$G$5:$G$1004,'Note contabile'!$F$5:$F$1004,B79,'Note contabile'!$B$5:$B$1004,"&lt;"&amp;DeLa))))</f>
        <v/>
      </c>
      <c r="F79" s="19" t="str">
        <f>IF(B79="","",SUMIFS('Note contabile'!$G$5:$G$1004,'Note contabile'!$E$5:$E$1004,B79,'Note contabile'!$B$5:$B$1004,"&gt;="&amp;DeLa,'Note contabile'!$B$5:$B$1004,"&lt;="&amp;PanaLa))</f>
        <v/>
      </c>
      <c r="G79" s="19" t="str">
        <f>IF(B79="","",SUMIFS('Note contabile'!$G$5:$G$1004,'Note contabile'!$F$5:$F$1004,B79,'Note contabile'!$B$5:$B$1004,"&gt;="&amp;DeLa,'Note contabile'!$B$5:$B$1004,"&lt;="&amp;PanaLa))</f>
        <v/>
      </c>
      <c r="H79" s="19" t="str">
        <f t="shared" si="8"/>
        <v/>
      </c>
      <c r="I79" s="19" t="str">
        <f t="shared" si="9"/>
        <v/>
      </c>
      <c r="J79" s="19" t="str">
        <f t="shared" si="10"/>
        <v/>
      </c>
      <c r="K79" s="19" t="str">
        <f t="shared" si="11"/>
        <v/>
      </c>
      <c r="L79" s="18" t="str">
        <f>IF(B79="","",IF(AND('Plan de conturi'!$D$77="A",K79&gt;0),"Sold creditor neobișnuit",IF(AND('Plan de conturi'!$D$77="P",J79&gt;0),"Sold debitor neobișnuit",IF(AND('Plan de conturi'!$E$77="Da",J79+K79&gt;0),"Sold de verificat cu facturile și plățile",""))))</f>
        <v/>
      </c>
    </row>
    <row r="80" spans="2:12" x14ac:dyDescent="0.2">
      <c r="B80" s="17" t="str">
        <f>IF('Plan de conturi'!$B$78="","",'Plan de conturi'!$B$78)</f>
        <v/>
      </c>
      <c r="C80" s="18" t="str">
        <f>IF(B80="","",'Plan de conturi'!$C$78)</f>
        <v/>
      </c>
      <c r="D80" s="19" t="str">
        <f>IF(B80="","",MAX(0,(N('Plan de conturi'!$F$78)-N('Plan de conturi'!$G$78)+SUMIFS('Note contabile'!$G$5:$G$1004,'Note contabile'!$E$5:$E$1004,B80,'Note contabile'!$B$5:$B$1004,"&lt;"&amp;DeLa)-SUMIFS('Note contabile'!$G$5:$G$1004,'Note contabile'!$F$5:$F$1004,B80,'Note contabile'!$B$5:$B$1004,"&lt;"&amp;DeLa))))</f>
        <v/>
      </c>
      <c r="E80" s="19" t="str">
        <f>IF(B80="","",MAX(0,-(N('Plan de conturi'!$F$78)-N('Plan de conturi'!$G$78)+SUMIFS('Note contabile'!$G$5:$G$1004,'Note contabile'!$E$5:$E$1004,B80,'Note contabile'!$B$5:$B$1004,"&lt;"&amp;DeLa)-SUMIFS('Note contabile'!$G$5:$G$1004,'Note contabile'!$F$5:$F$1004,B80,'Note contabile'!$B$5:$B$1004,"&lt;"&amp;DeLa))))</f>
        <v/>
      </c>
      <c r="F80" s="19" t="str">
        <f>IF(B80="","",SUMIFS('Note contabile'!$G$5:$G$1004,'Note contabile'!$E$5:$E$1004,B80,'Note contabile'!$B$5:$B$1004,"&gt;="&amp;DeLa,'Note contabile'!$B$5:$B$1004,"&lt;="&amp;PanaLa))</f>
        <v/>
      </c>
      <c r="G80" s="19" t="str">
        <f>IF(B80="","",SUMIFS('Note contabile'!$G$5:$G$1004,'Note contabile'!$F$5:$F$1004,B80,'Note contabile'!$B$5:$B$1004,"&gt;="&amp;DeLa,'Note contabile'!$B$5:$B$1004,"&lt;="&amp;PanaLa))</f>
        <v/>
      </c>
      <c r="H80" s="19" t="str">
        <f t="shared" si="8"/>
        <v/>
      </c>
      <c r="I80" s="19" t="str">
        <f t="shared" si="9"/>
        <v/>
      </c>
      <c r="J80" s="19" t="str">
        <f t="shared" si="10"/>
        <v/>
      </c>
      <c r="K80" s="19" t="str">
        <f t="shared" si="11"/>
        <v/>
      </c>
      <c r="L80" s="18" t="str">
        <f>IF(B80="","",IF(AND('Plan de conturi'!$D$78="A",K80&gt;0),"Sold creditor neobișnuit",IF(AND('Plan de conturi'!$D$78="P",J80&gt;0),"Sold debitor neobișnuit",IF(AND('Plan de conturi'!$E$78="Da",J80+K80&gt;0),"Sold de verificat cu facturile și plățile",""))))</f>
        <v/>
      </c>
    </row>
    <row r="81" spans="2:12" x14ac:dyDescent="0.2">
      <c r="B81" s="17" t="str">
        <f>IF('Plan de conturi'!$B$79="","",'Plan de conturi'!$B$79)</f>
        <v/>
      </c>
      <c r="C81" s="18" t="str">
        <f>IF(B81="","",'Plan de conturi'!$C$79)</f>
        <v/>
      </c>
      <c r="D81" s="19" t="str">
        <f>IF(B81="","",MAX(0,(N('Plan de conturi'!$F$79)-N('Plan de conturi'!$G$79)+SUMIFS('Note contabile'!$G$5:$G$1004,'Note contabile'!$E$5:$E$1004,B81,'Note contabile'!$B$5:$B$1004,"&lt;"&amp;DeLa)-SUMIFS('Note contabile'!$G$5:$G$1004,'Note contabile'!$F$5:$F$1004,B81,'Note contabile'!$B$5:$B$1004,"&lt;"&amp;DeLa))))</f>
        <v/>
      </c>
      <c r="E81" s="19" t="str">
        <f>IF(B81="","",MAX(0,-(N('Plan de conturi'!$F$79)-N('Plan de conturi'!$G$79)+SUMIFS('Note contabile'!$G$5:$G$1004,'Note contabile'!$E$5:$E$1004,B81,'Note contabile'!$B$5:$B$1004,"&lt;"&amp;DeLa)-SUMIFS('Note contabile'!$G$5:$G$1004,'Note contabile'!$F$5:$F$1004,B81,'Note contabile'!$B$5:$B$1004,"&lt;"&amp;DeLa))))</f>
        <v/>
      </c>
      <c r="F81" s="19" t="str">
        <f>IF(B81="","",SUMIFS('Note contabile'!$G$5:$G$1004,'Note contabile'!$E$5:$E$1004,B81,'Note contabile'!$B$5:$B$1004,"&gt;="&amp;DeLa,'Note contabile'!$B$5:$B$1004,"&lt;="&amp;PanaLa))</f>
        <v/>
      </c>
      <c r="G81" s="19" t="str">
        <f>IF(B81="","",SUMIFS('Note contabile'!$G$5:$G$1004,'Note contabile'!$F$5:$F$1004,B81,'Note contabile'!$B$5:$B$1004,"&gt;="&amp;DeLa,'Note contabile'!$B$5:$B$1004,"&lt;="&amp;PanaLa))</f>
        <v/>
      </c>
      <c r="H81" s="19" t="str">
        <f t="shared" si="8"/>
        <v/>
      </c>
      <c r="I81" s="19" t="str">
        <f t="shared" si="9"/>
        <v/>
      </c>
      <c r="J81" s="19" t="str">
        <f t="shared" si="10"/>
        <v/>
      </c>
      <c r="K81" s="19" t="str">
        <f t="shared" si="11"/>
        <v/>
      </c>
      <c r="L81" s="18" t="str">
        <f>IF(B81="","",IF(AND('Plan de conturi'!$D$79="A",K81&gt;0),"Sold creditor neobișnuit",IF(AND('Plan de conturi'!$D$79="P",J81&gt;0),"Sold debitor neobișnuit",IF(AND('Plan de conturi'!$E$79="Da",J81+K81&gt;0),"Sold de verificat cu facturile și plățile",""))))</f>
        <v/>
      </c>
    </row>
    <row r="82" spans="2:12" x14ac:dyDescent="0.2">
      <c r="B82" s="17" t="str">
        <f>IF('Plan de conturi'!$B$80="","",'Plan de conturi'!$B$80)</f>
        <v/>
      </c>
      <c r="C82" s="18" t="str">
        <f>IF(B82="","",'Plan de conturi'!$C$80)</f>
        <v/>
      </c>
      <c r="D82" s="19" t="str">
        <f>IF(B82="","",MAX(0,(N('Plan de conturi'!$F$80)-N('Plan de conturi'!$G$80)+SUMIFS('Note contabile'!$G$5:$G$1004,'Note contabile'!$E$5:$E$1004,B82,'Note contabile'!$B$5:$B$1004,"&lt;"&amp;DeLa)-SUMIFS('Note contabile'!$G$5:$G$1004,'Note contabile'!$F$5:$F$1004,B82,'Note contabile'!$B$5:$B$1004,"&lt;"&amp;DeLa))))</f>
        <v/>
      </c>
      <c r="E82" s="19" t="str">
        <f>IF(B82="","",MAX(0,-(N('Plan de conturi'!$F$80)-N('Plan de conturi'!$G$80)+SUMIFS('Note contabile'!$G$5:$G$1004,'Note contabile'!$E$5:$E$1004,B82,'Note contabile'!$B$5:$B$1004,"&lt;"&amp;DeLa)-SUMIFS('Note contabile'!$G$5:$G$1004,'Note contabile'!$F$5:$F$1004,B82,'Note contabile'!$B$5:$B$1004,"&lt;"&amp;DeLa))))</f>
        <v/>
      </c>
      <c r="F82" s="19" t="str">
        <f>IF(B82="","",SUMIFS('Note contabile'!$G$5:$G$1004,'Note contabile'!$E$5:$E$1004,B82,'Note contabile'!$B$5:$B$1004,"&gt;="&amp;DeLa,'Note contabile'!$B$5:$B$1004,"&lt;="&amp;PanaLa))</f>
        <v/>
      </c>
      <c r="G82" s="19" t="str">
        <f>IF(B82="","",SUMIFS('Note contabile'!$G$5:$G$1004,'Note contabile'!$F$5:$F$1004,B82,'Note contabile'!$B$5:$B$1004,"&gt;="&amp;DeLa,'Note contabile'!$B$5:$B$1004,"&lt;="&amp;PanaLa))</f>
        <v/>
      </c>
      <c r="H82" s="19" t="str">
        <f t="shared" si="8"/>
        <v/>
      </c>
      <c r="I82" s="19" t="str">
        <f t="shared" si="9"/>
        <v/>
      </c>
      <c r="J82" s="19" t="str">
        <f t="shared" si="10"/>
        <v/>
      </c>
      <c r="K82" s="19" t="str">
        <f t="shared" si="11"/>
        <v/>
      </c>
      <c r="L82" s="18" t="str">
        <f>IF(B82="","",IF(AND('Plan de conturi'!$D$80="A",K82&gt;0),"Sold creditor neobișnuit",IF(AND('Plan de conturi'!$D$80="P",J82&gt;0),"Sold debitor neobișnuit",IF(AND('Plan de conturi'!$E$80="Da",J82+K82&gt;0),"Sold de verificat cu facturile și plățile",""))))</f>
        <v/>
      </c>
    </row>
    <row r="83" spans="2:12" x14ac:dyDescent="0.2">
      <c r="B83" s="17" t="str">
        <f>IF('Plan de conturi'!$B$81="","",'Plan de conturi'!$B$81)</f>
        <v/>
      </c>
      <c r="C83" s="18" t="str">
        <f>IF(B83="","",'Plan de conturi'!$C$81)</f>
        <v/>
      </c>
      <c r="D83" s="19" t="str">
        <f>IF(B83="","",MAX(0,(N('Plan de conturi'!$F$81)-N('Plan de conturi'!$G$81)+SUMIFS('Note contabile'!$G$5:$G$1004,'Note contabile'!$E$5:$E$1004,B83,'Note contabile'!$B$5:$B$1004,"&lt;"&amp;DeLa)-SUMIFS('Note contabile'!$G$5:$G$1004,'Note contabile'!$F$5:$F$1004,B83,'Note contabile'!$B$5:$B$1004,"&lt;"&amp;DeLa))))</f>
        <v/>
      </c>
      <c r="E83" s="19" t="str">
        <f>IF(B83="","",MAX(0,-(N('Plan de conturi'!$F$81)-N('Plan de conturi'!$G$81)+SUMIFS('Note contabile'!$G$5:$G$1004,'Note contabile'!$E$5:$E$1004,B83,'Note contabile'!$B$5:$B$1004,"&lt;"&amp;DeLa)-SUMIFS('Note contabile'!$G$5:$G$1004,'Note contabile'!$F$5:$F$1004,B83,'Note contabile'!$B$5:$B$1004,"&lt;"&amp;DeLa))))</f>
        <v/>
      </c>
      <c r="F83" s="19" t="str">
        <f>IF(B83="","",SUMIFS('Note contabile'!$G$5:$G$1004,'Note contabile'!$E$5:$E$1004,B83,'Note contabile'!$B$5:$B$1004,"&gt;="&amp;DeLa,'Note contabile'!$B$5:$B$1004,"&lt;="&amp;PanaLa))</f>
        <v/>
      </c>
      <c r="G83" s="19" t="str">
        <f>IF(B83="","",SUMIFS('Note contabile'!$G$5:$G$1004,'Note contabile'!$F$5:$F$1004,B83,'Note contabile'!$B$5:$B$1004,"&gt;="&amp;DeLa,'Note contabile'!$B$5:$B$1004,"&lt;="&amp;PanaLa))</f>
        <v/>
      </c>
      <c r="H83" s="19" t="str">
        <f t="shared" si="8"/>
        <v/>
      </c>
      <c r="I83" s="19" t="str">
        <f t="shared" si="9"/>
        <v/>
      </c>
      <c r="J83" s="19" t="str">
        <f t="shared" si="10"/>
        <v/>
      </c>
      <c r="K83" s="19" t="str">
        <f t="shared" si="11"/>
        <v/>
      </c>
      <c r="L83" s="18" t="str">
        <f>IF(B83="","",IF(AND('Plan de conturi'!$D$81="A",K83&gt;0),"Sold creditor neobișnuit",IF(AND('Plan de conturi'!$D$81="P",J83&gt;0),"Sold debitor neobișnuit",IF(AND('Plan de conturi'!$E$81="Da",J83+K83&gt;0),"Sold de verificat cu facturile și plățile",""))))</f>
        <v/>
      </c>
    </row>
    <row r="84" spans="2:12" x14ac:dyDescent="0.2">
      <c r="B84" s="17" t="str">
        <f>IF('Plan de conturi'!$B$82="","",'Plan de conturi'!$B$82)</f>
        <v/>
      </c>
      <c r="C84" s="18" t="str">
        <f>IF(B84="","",'Plan de conturi'!$C$82)</f>
        <v/>
      </c>
      <c r="D84" s="19" t="str">
        <f>IF(B84="","",MAX(0,(N('Plan de conturi'!$F$82)-N('Plan de conturi'!$G$82)+SUMIFS('Note contabile'!$G$5:$G$1004,'Note contabile'!$E$5:$E$1004,B84,'Note contabile'!$B$5:$B$1004,"&lt;"&amp;DeLa)-SUMIFS('Note contabile'!$G$5:$G$1004,'Note contabile'!$F$5:$F$1004,B84,'Note contabile'!$B$5:$B$1004,"&lt;"&amp;DeLa))))</f>
        <v/>
      </c>
      <c r="E84" s="19" t="str">
        <f>IF(B84="","",MAX(0,-(N('Plan de conturi'!$F$82)-N('Plan de conturi'!$G$82)+SUMIFS('Note contabile'!$G$5:$G$1004,'Note contabile'!$E$5:$E$1004,B84,'Note contabile'!$B$5:$B$1004,"&lt;"&amp;DeLa)-SUMIFS('Note contabile'!$G$5:$G$1004,'Note contabile'!$F$5:$F$1004,B84,'Note contabile'!$B$5:$B$1004,"&lt;"&amp;DeLa))))</f>
        <v/>
      </c>
      <c r="F84" s="19" t="str">
        <f>IF(B84="","",SUMIFS('Note contabile'!$G$5:$G$1004,'Note contabile'!$E$5:$E$1004,B84,'Note contabile'!$B$5:$B$1004,"&gt;="&amp;DeLa,'Note contabile'!$B$5:$B$1004,"&lt;="&amp;PanaLa))</f>
        <v/>
      </c>
      <c r="G84" s="19" t="str">
        <f>IF(B84="","",SUMIFS('Note contabile'!$G$5:$G$1004,'Note contabile'!$F$5:$F$1004,B84,'Note contabile'!$B$5:$B$1004,"&gt;="&amp;DeLa,'Note contabile'!$B$5:$B$1004,"&lt;="&amp;PanaLa))</f>
        <v/>
      </c>
      <c r="H84" s="19" t="str">
        <f t="shared" si="8"/>
        <v/>
      </c>
      <c r="I84" s="19" t="str">
        <f t="shared" si="9"/>
        <v/>
      </c>
      <c r="J84" s="19" t="str">
        <f t="shared" si="10"/>
        <v/>
      </c>
      <c r="K84" s="19" t="str">
        <f t="shared" si="11"/>
        <v/>
      </c>
      <c r="L84" s="18" t="str">
        <f>IF(B84="","",IF(AND('Plan de conturi'!$D$82="A",K84&gt;0),"Sold creditor neobișnuit",IF(AND('Plan de conturi'!$D$82="P",J84&gt;0),"Sold debitor neobișnuit",IF(AND('Plan de conturi'!$E$82="Da",J84+K84&gt;0),"Sold de verificat cu facturile și plățile",""))))</f>
        <v/>
      </c>
    </row>
    <row r="85" spans="2:12" x14ac:dyDescent="0.2">
      <c r="B85" s="17" t="str">
        <f>IF('Plan de conturi'!$B$83="","",'Plan de conturi'!$B$83)</f>
        <v/>
      </c>
      <c r="C85" s="18" t="str">
        <f>IF(B85="","",'Plan de conturi'!$C$83)</f>
        <v/>
      </c>
      <c r="D85" s="19" t="str">
        <f>IF(B85="","",MAX(0,(N('Plan de conturi'!$F$83)-N('Plan de conturi'!$G$83)+SUMIFS('Note contabile'!$G$5:$G$1004,'Note contabile'!$E$5:$E$1004,B85,'Note contabile'!$B$5:$B$1004,"&lt;"&amp;DeLa)-SUMIFS('Note contabile'!$G$5:$G$1004,'Note contabile'!$F$5:$F$1004,B85,'Note contabile'!$B$5:$B$1004,"&lt;"&amp;DeLa))))</f>
        <v/>
      </c>
      <c r="E85" s="19" t="str">
        <f>IF(B85="","",MAX(0,-(N('Plan de conturi'!$F$83)-N('Plan de conturi'!$G$83)+SUMIFS('Note contabile'!$G$5:$G$1004,'Note contabile'!$E$5:$E$1004,B85,'Note contabile'!$B$5:$B$1004,"&lt;"&amp;DeLa)-SUMIFS('Note contabile'!$G$5:$G$1004,'Note contabile'!$F$5:$F$1004,B85,'Note contabile'!$B$5:$B$1004,"&lt;"&amp;DeLa))))</f>
        <v/>
      </c>
      <c r="F85" s="19" t="str">
        <f>IF(B85="","",SUMIFS('Note contabile'!$G$5:$G$1004,'Note contabile'!$E$5:$E$1004,B85,'Note contabile'!$B$5:$B$1004,"&gt;="&amp;DeLa,'Note contabile'!$B$5:$B$1004,"&lt;="&amp;PanaLa))</f>
        <v/>
      </c>
      <c r="G85" s="19" t="str">
        <f>IF(B85="","",SUMIFS('Note contabile'!$G$5:$G$1004,'Note contabile'!$F$5:$F$1004,B85,'Note contabile'!$B$5:$B$1004,"&gt;="&amp;DeLa,'Note contabile'!$B$5:$B$1004,"&lt;="&amp;PanaLa))</f>
        <v/>
      </c>
      <c r="H85" s="19" t="str">
        <f t="shared" si="8"/>
        <v/>
      </c>
      <c r="I85" s="19" t="str">
        <f t="shared" si="9"/>
        <v/>
      </c>
      <c r="J85" s="19" t="str">
        <f t="shared" si="10"/>
        <v/>
      </c>
      <c r="K85" s="19" t="str">
        <f t="shared" si="11"/>
        <v/>
      </c>
      <c r="L85" s="18" t="str">
        <f>IF(B85="","",IF(AND('Plan de conturi'!$D$83="A",K85&gt;0),"Sold creditor neobișnuit",IF(AND('Plan de conturi'!$D$83="P",J85&gt;0),"Sold debitor neobișnuit",IF(AND('Plan de conturi'!$E$83="Da",J85+K85&gt;0),"Sold de verificat cu facturile și plățile",""))))</f>
        <v/>
      </c>
    </row>
    <row r="86" spans="2:12" x14ac:dyDescent="0.2">
      <c r="B86" s="17" t="str">
        <f>IF('Plan de conturi'!$B$84="","",'Plan de conturi'!$B$84)</f>
        <v/>
      </c>
      <c r="C86" s="18" t="str">
        <f>IF(B86="","",'Plan de conturi'!$C$84)</f>
        <v/>
      </c>
      <c r="D86" s="19" t="str">
        <f>IF(B86="","",MAX(0,(N('Plan de conturi'!$F$84)-N('Plan de conturi'!$G$84)+SUMIFS('Note contabile'!$G$5:$G$1004,'Note contabile'!$E$5:$E$1004,B86,'Note contabile'!$B$5:$B$1004,"&lt;"&amp;DeLa)-SUMIFS('Note contabile'!$G$5:$G$1004,'Note contabile'!$F$5:$F$1004,B86,'Note contabile'!$B$5:$B$1004,"&lt;"&amp;DeLa))))</f>
        <v/>
      </c>
      <c r="E86" s="19" t="str">
        <f>IF(B86="","",MAX(0,-(N('Plan de conturi'!$F$84)-N('Plan de conturi'!$G$84)+SUMIFS('Note contabile'!$G$5:$G$1004,'Note contabile'!$E$5:$E$1004,B86,'Note contabile'!$B$5:$B$1004,"&lt;"&amp;DeLa)-SUMIFS('Note contabile'!$G$5:$G$1004,'Note contabile'!$F$5:$F$1004,B86,'Note contabile'!$B$5:$B$1004,"&lt;"&amp;DeLa))))</f>
        <v/>
      </c>
      <c r="F86" s="19" t="str">
        <f>IF(B86="","",SUMIFS('Note contabile'!$G$5:$G$1004,'Note contabile'!$E$5:$E$1004,B86,'Note contabile'!$B$5:$B$1004,"&gt;="&amp;DeLa,'Note contabile'!$B$5:$B$1004,"&lt;="&amp;PanaLa))</f>
        <v/>
      </c>
      <c r="G86" s="19" t="str">
        <f>IF(B86="","",SUMIFS('Note contabile'!$G$5:$G$1004,'Note contabile'!$F$5:$F$1004,B86,'Note contabile'!$B$5:$B$1004,"&gt;="&amp;DeLa,'Note contabile'!$B$5:$B$1004,"&lt;="&amp;PanaLa))</f>
        <v/>
      </c>
      <c r="H86" s="19" t="str">
        <f t="shared" si="8"/>
        <v/>
      </c>
      <c r="I86" s="19" t="str">
        <f t="shared" si="9"/>
        <v/>
      </c>
      <c r="J86" s="19" t="str">
        <f t="shared" si="10"/>
        <v/>
      </c>
      <c r="K86" s="19" t="str">
        <f t="shared" si="11"/>
        <v/>
      </c>
      <c r="L86" s="18" t="str">
        <f>IF(B86="","",IF(AND('Plan de conturi'!$D$84="A",K86&gt;0),"Sold creditor neobișnuit",IF(AND('Plan de conturi'!$D$84="P",J86&gt;0),"Sold debitor neobișnuit",IF(AND('Plan de conturi'!$E$84="Da",J86+K86&gt;0),"Sold de verificat cu facturile și plățile",""))))</f>
        <v/>
      </c>
    </row>
    <row r="87" spans="2:12" x14ac:dyDescent="0.2">
      <c r="B87" s="17" t="str">
        <f>IF('Plan de conturi'!$B$85="","",'Plan de conturi'!$B$85)</f>
        <v/>
      </c>
      <c r="C87" s="18" t="str">
        <f>IF(B87="","",'Plan de conturi'!$C$85)</f>
        <v/>
      </c>
      <c r="D87" s="19" t="str">
        <f>IF(B87="","",MAX(0,(N('Plan de conturi'!$F$85)-N('Plan de conturi'!$G$85)+SUMIFS('Note contabile'!$G$5:$G$1004,'Note contabile'!$E$5:$E$1004,B87,'Note contabile'!$B$5:$B$1004,"&lt;"&amp;DeLa)-SUMIFS('Note contabile'!$G$5:$G$1004,'Note contabile'!$F$5:$F$1004,B87,'Note contabile'!$B$5:$B$1004,"&lt;"&amp;DeLa))))</f>
        <v/>
      </c>
      <c r="E87" s="19" t="str">
        <f>IF(B87="","",MAX(0,-(N('Plan de conturi'!$F$85)-N('Plan de conturi'!$G$85)+SUMIFS('Note contabile'!$G$5:$G$1004,'Note contabile'!$E$5:$E$1004,B87,'Note contabile'!$B$5:$B$1004,"&lt;"&amp;DeLa)-SUMIFS('Note contabile'!$G$5:$G$1004,'Note contabile'!$F$5:$F$1004,B87,'Note contabile'!$B$5:$B$1004,"&lt;"&amp;DeLa))))</f>
        <v/>
      </c>
      <c r="F87" s="19" t="str">
        <f>IF(B87="","",SUMIFS('Note contabile'!$G$5:$G$1004,'Note contabile'!$E$5:$E$1004,B87,'Note contabile'!$B$5:$B$1004,"&gt;="&amp;DeLa,'Note contabile'!$B$5:$B$1004,"&lt;="&amp;PanaLa))</f>
        <v/>
      </c>
      <c r="G87" s="19" t="str">
        <f>IF(B87="","",SUMIFS('Note contabile'!$G$5:$G$1004,'Note contabile'!$F$5:$F$1004,B87,'Note contabile'!$B$5:$B$1004,"&gt;="&amp;DeLa,'Note contabile'!$B$5:$B$1004,"&lt;="&amp;PanaLa))</f>
        <v/>
      </c>
      <c r="H87" s="19" t="str">
        <f t="shared" si="8"/>
        <v/>
      </c>
      <c r="I87" s="19" t="str">
        <f t="shared" si="9"/>
        <v/>
      </c>
      <c r="J87" s="19" t="str">
        <f t="shared" si="10"/>
        <v/>
      </c>
      <c r="K87" s="19" t="str">
        <f t="shared" si="11"/>
        <v/>
      </c>
      <c r="L87" s="18" t="str">
        <f>IF(B87="","",IF(AND('Plan de conturi'!$D$85="A",K87&gt;0),"Sold creditor neobișnuit",IF(AND('Plan de conturi'!$D$85="P",J87&gt;0),"Sold debitor neobișnuit",IF(AND('Plan de conturi'!$E$85="Da",J87+K87&gt;0),"Sold de verificat cu facturile și plățile",""))))</f>
        <v/>
      </c>
    </row>
    <row r="88" spans="2:12" x14ac:dyDescent="0.2">
      <c r="B88" s="17" t="str">
        <f>IF('Plan de conturi'!$B$86="","",'Plan de conturi'!$B$86)</f>
        <v/>
      </c>
      <c r="C88" s="18" t="str">
        <f>IF(B88="","",'Plan de conturi'!$C$86)</f>
        <v/>
      </c>
      <c r="D88" s="19" t="str">
        <f>IF(B88="","",MAX(0,(N('Plan de conturi'!$F$86)-N('Plan de conturi'!$G$86)+SUMIFS('Note contabile'!$G$5:$G$1004,'Note contabile'!$E$5:$E$1004,B88,'Note contabile'!$B$5:$B$1004,"&lt;"&amp;DeLa)-SUMIFS('Note contabile'!$G$5:$G$1004,'Note contabile'!$F$5:$F$1004,B88,'Note contabile'!$B$5:$B$1004,"&lt;"&amp;DeLa))))</f>
        <v/>
      </c>
      <c r="E88" s="19" t="str">
        <f>IF(B88="","",MAX(0,-(N('Plan de conturi'!$F$86)-N('Plan de conturi'!$G$86)+SUMIFS('Note contabile'!$G$5:$G$1004,'Note contabile'!$E$5:$E$1004,B88,'Note contabile'!$B$5:$B$1004,"&lt;"&amp;DeLa)-SUMIFS('Note contabile'!$G$5:$G$1004,'Note contabile'!$F$5:$F$1004,B88,'Note contabile'!$B$5:$B$1004,"&lt;"&amp;DeLa))))</f>
        <v/>
      </c>
      <c r="F88" s="19" t="str">
        <f>IF(B88="","",SUMIFS('Note contabile'!$G$5:$G$1004,'Note contabile'!$E$5:$E$1004,B88,'Note contabile'!$B$5:$B$1004,"&gt;="&amp;DeLa,'Note contabile'!$B$5:$B$1004,"&lt;="&amp;PanaLa))</f>
        <v/>
      </c>
      <c r="G88" s="19" t="str">
        <f>IF(B88="","",SUMIFS('Note contabile'!$G$5:$G$1004,'Note contabile'!$F$5:$F$1004,B88,'Note contabile'!$B$5:$B$1004,"&gt;="&amp;DeLa,'Note contabile'!$B$5:$B$1004,"&lt;="&amp;PanaLa))</f>
        <v/>
      </c>
      <c r="H88" s="19" t="str">
        <f t="shared" si="8"/>
        <v/>
      </c>
      <c r="I88" s="19" t="str">
        <f t="shared" si="9"/>
        <v/>
      </c>
      <c r="J88" s="19" t="str">
        <f t="shared" si="10"/>
        <v/>
      </c>
      <c r="K88" s="19" t="str">
        <f t="shared" si="11"/>
        <v/>
      </c>
      <c r="L88" s="18" t="str">
        <f>IF(B88="","",IF(AND('Plan de conturi'!$D$86="A",K88&gt;0),"Sold creditor neobișnuit",IF(AND('Plan de conturi'!$D$86="P",J88&gt;0),"Sold debitor neobișnuit",IF(AND('Plan de conturi'!$E$86="Da",J88+K88&gt;0),"Sold de verificat cu facturile și plățile",""))))</f>
        <v/>
      </c>
    </row>
    <row r="89" spans="2:12" x14ac:dyDescent="0.2">
      <c r="B89" s="17" t="str">
        <f>IF('Plan de conturi'!$B$87="","",'Plan de conturi'!$B$87)</f>
        <v/>
      </c>
      <c r="C89" s="18" t="str">
        <f>IF(B89="","",'Plan de conturi'!$C$87)</f>
        <v/>
      </c>
      <c r="D89" s="19" t="str">
        <f>IF(B89="","",MAX(0,(N('Plan de conturi'!$F$87)-N('Plan de conturi'!$G$87)+SUMIFS('Note contabile'!$G$5:$G$1004,'Note contabile'!$E$5:$E$1004,B89,'Note contabile'!$B$5:$B$1004,"&lt;"&amp;DeLa)-SUMIFS('Note contabile'!$G$5:$G$1004,'Note contabile'!$F$5:$F$1004,B89,'Note contabile'!$B$5:$B$1004,"&lt;"&amp;DeLa))))</f>
        <v/>
      </c>
      <c r="E89" s="19" t="str">
        <f>IF(B89="","",MAX(0,-(N('Plan de conturi'!$F$87)-N('Plan de conturi'!$G$87)+SUMIFS('Note contabile'!$G$5:$G$1004,'Note contabile'!$E$5:$E$1004,B89,'Note contabile'!$B$5:$B$1004,"&lt;"&amp;DeLa)-SUMIFS('Note contabile'!$G$5:$G$1004,'Note contabile'!$F$5:$F$1004,B89,'Note contabile'!$B$5:$B$1004,"&lt;"&amp;DeLa))))</f>
        <v/>
      </c>
      <c r="F89" s="19" t="str">
        <f>IF(B89="","",SUMIFS('Note contabile'!$G$5:$G$1004,'Note contabile'!$E$5:$E$1004,B89,'Note contabile'!$B$5:$B$1004,"&gt;="&amp;DeLa,'Note contabile'!$B$5:$B$1004,"&lt;="&amp;PanaLa))</f>
        <v/>
      </c>
      <c r="G89" s="19" t="str">
        <f>IF(B89="","",SUMIFS('Note contabile'!$G$5:$G$1004,'Note contabile'!$F$5:$F$1004,B89,'Note contabile'!$B$5:$B$1004,"&gt;="&amp;DeLa,'Note contabile'!$B$5:$B$1004,"&lt;="&amp;PanaLa))</f>
        <v/>
      </c>
      <c r="H89" s="19" t="str">
        <f t="shared" si="8"/>
        <v/>
      </c>
      <c r="I89" s="19" t="str">
        <f t="shared" si="9"/>
        <v/>
      </c>
      <c r="J89" s="19" t="str">
        <f t="shared" si="10"/>
        <v/>
      </c>
      <c r="K89" s="19" t="str">
        <f t="shared" si="11"/>
        <v/>
      </c>
      <c r="L89" s="18" t="str">
        <f>IF(B89="","",IF(AND('Plan de conturi'!$D$87="A",K89&gt;0),"Sold creditor neobișnuit",IF(AND('Plan de conturi'!$D$87="P",J89&gt;0),"Sold debitor neobișnuit",IF(AND('Plan de conturi'!$E$87="Da",J89+K89&gt;0),"Sold de verificat cu facturile și plățile",""))))</f>
        <v/>
      </c>
    </row>
    <row r="90" spans="2:12" x14ac:dyDescent="0.2">
      <c r="B90" s="17" t="str">
        <f>IF('Plan de conturi'!$B$88="","",'Plan de conturi'!$B$88)</f>
        <v/>
      </c>
      <c r="C90" s="18" t="str">
        <f>IF(B90="","",'Plan de conturi'!$C$88)</f>
        <v/>
      </c>
      <c r="D90" s="19" t="str">
        <f>IF(B90="","",MAX(0,(N('Plan de conturi'!$F$88)-N('Plan de conturi'!$G$88)+SUMIFS('Note contabile'!$G$5:$G$1004,'Note contabile'!$E$5:$E$1004,B90,'Note contabile'!$B$5:$B$1004,"&lt;"&amp;DeLa)-SUMIFS('Note contabile'!$G$5:$G$1004,'Note contabile'!$F$5:$F$1004,B90,'Note contabile'!$B$5:$B$1004,"&lt;"&amp;DeLa))))</f>
        <v/>
      </c>
      <c r="E90" s="19" t="str">
        <f>IF(B90="","",MAX(0,-(N('Plan de conturi'!$F$88)-N('Plan de conturi'!$G$88)+SUMIFS('Note contabile'!$G$5:$G$1004,'Note contabile'!$E$5:$E$1004,B90,'Note contabile'!$B$5:$B$1004,"&lt;"&amp;DeLa)-SUMIFS('Note contabile'!$G$5:$G$1004,'Note contabile'!$F$5:$F$1004,B90,'Note contabile'!$B$5:$B$1004,"&lt;"&amp;DeLa))))</f>
        <v/>
      </c>
      <c r="F90" s="19" t="str">
        <f>IF(B90="","",SUMIFS('Note contabile'!$G$5:$G$1004,'Note contabile'!$E$5:$E$1004,B90,'Note contabile'!$B$5:$B$1004,"&gt;="&amp;DeLa,'Note contabile'!$B$5:$B$1004,"&lt;="&amp;PanaLa))</f>
        <v/>
      </c>
      <c r="G90" s="19" t="str">
        <f>IF(B90="","",SUMIFS('Note contabile'!$G$5:$G$1004,'Note contabile'!$F$5:$F$1004,B90,'Note contabile'!$B$5:$B$1004,"&gt;="&amp;DeLa,'Note contabile'!$B$5:$B$1004,"&lt;="&amp;PanaLa))</f>
        <v/>
      </c>
      <c r="H90" s="19" t="str">
        <f t="shared" si="8"/>
        <v/>
      </c>
      <c r="I90" s="19" t="str">
        <f t="shared" si="9"/>
        <v/>
      </c>
      <c r="J90" s="19" t="str">
        <f t="shared" si="10"/>
        <v/>
      </c>
      <c r="K90" s="19" t="str">
        <f t="shared" si="11"/>
        <v/>
      </c>
      <c r="L90" s="18" t="str">
        <f>IF(B90="","",IF(AND('Plan de conturi'!$D$88="A",K90&gt;0),"Sold creditor neobișnuit",IF(AND('Plan de conturi'!$D$88="P",J90&gt;0),"Sold debitor neobișnuit",IF(AND('Plan de conturi'!$E$88="Da",J90+K90&gt;0),"Sold de verificat cu facturile și plățile",""))))</f>
        <v/>
      </c>
    </row>
    <row r="91" spans="2:12" x14ac:dyDescent="0.2">
      <c r="B91" s="17" t="str">
        <f>IF('Plan de conturi'!$B$89="","",'Plan de conturi'!$B$89)</f>
        <v/>
      </c>
      <c r="C91" s="18" t="str">
        <f>IF(B91="","",'Plan de conturi'!$C$89)</f>
        <v/>
      </c>
      <c r="D91" s="19" t="str">
        <f>IF(B91="","",MAX(0,(N('Plan de conturi'!$F$89)-N('Plan de conturi'!$G$89)+SUMIFS('Note contabile'!$G$5:$G$1004,'Note contabile'!$E$5:$E$1004,B91,'Note contabile'!$B$5:$B$1004,"&lt;"&amp;DeLa)-SUMIFS('Note contabile'!$G$5:$G$1004,'Note contabile'!$F$5:$F$1004,B91,'Note contabile'!$B$5:$B$1004,"&lt;"&amp;DeLa))))</f>
        <v/>
      </c>
      <c r="E91" s="19" t="str">
        <f>IF(B91="","",MAX(0,-(N('Plan de conturi'!$F$89)-N('Plan de conturi'!$G$89)+SUMIFS('Note contabile'!$G$5:$G$1004,'Note contabile'!$E$5:$E$1004,B91,'Note contabile'!$B$5:$B$1004,"&lt;"&amp;DeLa)-SUMIFS('Note contabile'!$G$5:$G$1004,'Note contabile'!$F$5:$F$1004,B91,'Note contabile'!$B$5:$B$1004,"&lt;"&amp;DeLa))))</f>
        <v/>
      </c>
      <c r="F91" s="19" t="str">
        <f>IF(B91="","",SUMIFS('Note contabile'!$G$5:$G$1004,'Note contabile'!$E$5:$E$1004,B91,'Note contabile'!$B$5:$B$1004,"&gt;="&amp;DeLa,'Note contabile'!$B$5:$B$1004,"&lt;="&amp;PanaLa))</f>
        <v/>
      </c>
      <c r="G91" s="19" t="str">
        <f>IF(B91="","",SUMIFS('Note contabile'!$G$5:$G$1004,'Note contabile'!$F$5:$F$1004,B91,'Note contabile'!$B$5:$B$1004,"&gt;="&amp;DeLa,'Note contabile'!$B$5:$B$1004,"&lt;="&amp;PanaLa))</f>
        <v/>
      </c>
      <c r="H91" s="19" t="str">
        <f t="shared" si="8"/>
        <v/>
      </c>
      <c r="I91" s="19" t="str">
        <f t="shared" si="9"/>
        <v/>
      </c>
      <c r="J91" s="19" t="str">
        <f t="shared" si="10"/>
        <v/>
      </c>
      <c r="K91" s="19" t="str">
        <f t="shared" si="11"/>
        <v/>
      </c>
      <c r="L91" s="18" t="str">
        <f>IF(B91="","",IF(AND('Plan de conturi'!$D$89="A",K91&gt;0),"Sold creditor neobișnuit",IF(AND('Plan de conturi'!$D$89="P",J91&gt;0),"Sold debitor neobișnuit",IF(AND('Plan de conturi'!$E$89="Da",J91+K91&gt;0),"Sold de verificat cu facturile și plățile",""))))</f>
        <v/>
      </c>
    </row>
    <row r="92" spans="2:12" x14ac:dyDescent="0.2">
      <c r="B92" s="17" t="str">
        <f>IF('Plan de conturi'!$B$90="","",'Plan de conturi'!$B$90)</f>
        <v/>
      </c>
      <c r="C92" s="18" t="str">
        <f>IF(B92="","",'Plan de conturi'!$C$90)</f>
        <v/>
      </c>
      <c r="D92" s="19" t="str">
        <f>IF(B92="","",MAX(0,(N('Plan de conturi'!$F$90)-N('Plan de conturi'!$G$90)+SUMIFS('Note contabile'!$G$5:$G$1004,'Note contabile'!$E$5:$E$1004,B92,'Note contabile'!$B$5:$B$1004,"&lt;"&amp;DeLa)-SUMIFS('Note contabile'!$G$5:$G$1004,'Note contabile'!$F$5:$F$1004,B92,'Note contabile'!$B$5:$B$1004,"&lt;"&amp;DeLa))))</f>
        <v/>
      </c>
      <c r="E92" s="19" t="str">
        <f>IF(B92="","",MAX(0,-(N('Plan de conturi'!$F$90)-N('Plan de conturi'!$G$90)+SUMIFS('Note contabile'!$G$5:$G$1004,'Note contabile'!$E$5:$E$1004,B92,'Note contabile'!$B$5:$B$1004,"&lt;"&amp;DeLa)-SUMIFS('Note contabile'!$G$5:$G$1004,'Note contabile'!$F$5:$F$1004,B92,'Note contabile'!$B$5:$B$1004,"&lt;"&amp;DeLa))))</f>
        <v/>
      </c>
      <c r="F92" s="19" t="str">
        <f>IF(B92="","",SUMIFS('Note contabile'!$G$5:$G$1004,'Note contabile'!$E$5:$E$1004,B92,'Note contabile'!$B$5:$B$1004,"&gt;="&amp;DeLa,'Note contabile'!$B$5:$B$1004,"&lt;="&amp;PanaLa))</f>
        <v/>
      </c>
      <c r="G92" s="19" t="str">
        <f>IF(B92="","",SUMIFS('Note contabile'!$G$5:$G$1004,'Note contabile'!$F$5:$F$1004,B92,'Note contabile'!$B$5:$B$1004,"&gt;="&amp;DeLa,'Note contabile'!$B$5:$B$1004,"&lt;="&amp;PanaLa))</f>
        <v/>
      </c>
      <c r="H92" s="19" t="str">
        <f t="shared" si="8"/>
        <v/>
      </c>
      <c r="I92" s="19" t="str">
        <f t="shared" si="9"/>
        <v/>
      </c>
      <c r="J92" s="19" t="str">
        <f t="shared" si="10"/>
        <v/>
      </c>
      <c r="K92" s="19" t="str">
        <f t="shared" si="11"/>
        <v/>
      </c>
      <c r="L92" s="18" t="str">
        <f>IF(B92="","",IF(AND('Plan de conturi'!$D$90="A",K92&gt;0),"Sold creditor neobișnuit",IF(AND('Plan de conturi'!$D$90="P",J92&gt;0),"Sold debitor neobișnuit",IF(AND('Plan de conturi'!$E$90="Da",J92+K92&gt;0),"Sold de verificat cu facturile și plățile",""))))</f>
        <v/>
      </c>
    </row>
    <row r="93" spans="2:12" x14ac:dyDescent="0.2">
      <c r="B93" s="17" t="str">
        <f>IF('Plan de conturi'!$B$91="","",'Plan de conturi'!$B$91)</f>
        <v/>
      </c>
      <c r="C93" s="18" t="str">
        <f>IF(B93="","",'Plan de conturi'!$C$91)</f>
        <v/>
      </c>
      <c r="D93" s="19" t="str">
        <f>IF(B93="","",MAX(0,(N('Plan de conturi'!$F$91)-N('Plan de conturi'!$G$91)+SUMIFS('Note contabile'!$G$5:$G$1004,'Note contabile'!$E$5:$E$1004,B93,'Note contabile'!$B$5:$B$1004,"&lt;"&amp;DeLa)-SUMIFS('Note contabile'!$G$5:$G$1004,'Note contabile'!$F$5:$F$1004,B93,'Note contabile'!$B$5:$B$1004,"&lt;"&amp;DeLa))))</f>
        <v/>
      </c>
      <c r="E93" s="19" t="str">
        <f>IF(B93="","",MAX(0,-(N('Plan de conturi'!$F$91)-N('Plan de conturi'!$G$91)+SUMIFS('Note contabile'!$G$5:$G$1004,'Note contabile'!$E$5:$E$1004,B93,'Note contabile'!$B$5:$B$1004,"&lt;"&amp;DeLa)-SUMIFS('Note contabile'!$G$5:$G$1004,'Note contabile'!$F$5:$F$1004,B93,'Note contabile'!$B$5:$B$1004,"&lt;"&amp;DeLa))))</f>
        <v/>
      </c>
      <c r="F93" s="19" t="str">
        <f>IF(B93="","",SUMIFS('Note contabile'!$G$5:$G$1004,'Note contabile'!$E$5:$E$1004,B93,'Note contabile'!$B$5:$B$1004,"&gt;="&amp;DeLa,'Note contabile'!$B$5:$B$1004,"&lt;="&amp;PanaLa))</f>
        <v/>
      </c>
      <c r="G93" s="19" t="str">
        <f>IF(B93="","",SUMIFS('Note contabile'!$G$5:$G$1004,'Note contabile'!$F$5:$F$1004,B93,'Note contabile'!$B$5:$B$1004,"&gt;="&amp;DeLa,'Note contabile'!$B$5:$B$1004,"&lt;="&amp;PanaLa))</f>
        <v/>
      </c>
      <c r="H93" s="19" t="str">
        <f t="shared" si="8"/>
        <v/>
      </c>
      <c r="I93" s="19" t="str">
        <f t="shared" si="9"/>
        <v/>
      </c>
      <c r="J93" s="19" t="str">
        <f t="shared" si="10"/>
        <v/>
      </c>
      <c r="K93" s="19" t="str">
        <f t="shared" si="11"/>
        <v/>
      </c>
      <c r="L93" s="18" t="str">
        <f>IF(B93="","",IF(AND('Plan de conturi'!$D$91="A",K93&gt;0),"Sold creditor neobișnuit",IF(AND('Plan de conturi'!$D$91="P",J93&gt;0),"Sold debitor neobișnuit",IF(AND('Plan de conturi'!$E$91="Da",J93+K93&gt;0),"Sold de verificat cu facturile și plățile",""))))</f>
        <v/>
      </c>
    </row>
    <row r="94" spans="2:12" x14ac:dyDescent="0.2">
      <c r="B94" s="17" t="str">
        <f>IF('Plan de conturi'!$B$92="","",'Plan de conturi'!$B$92)</f>
        <v/>
      </c>
      <c r="C94" s="18" t="str">
        <f>IF(B94="","",'Plan de conturi'!$C$92)</f>
        <v/>
      </c>
      <c r="D94" s="19" t="str">
        <f>IF(B94="","",MAX(0,(N('Plan de conturi'!$F$92)-N('Plan de conturi'!$G$92)+SUMIFS('Note contabile'!$G$5:$G$1004,'Note contabile'!$E$5:$E$1004,B94,'Note contabile'!$B$5:$B$1004,"&lt;"&amp;DeLa)-SUMIFS('Note contabile'!$G$5:$G$1004,'Note contabile'!$F$5:$F$1004,B94,'Note contabile'!$B$5:$B$1004,"&lt;"&amp;DeLa))))</f>
        <v/>
      </c>
      <c r="E94" s="19" t="str">
        <f>IF(B94="","",MAX(0,-(N('Plan de conturi'!$F$92)-N('Plan de conturi'!$G$92)+SUMIFS('Note contabile'!$G$5:$G$1004,'Note contabile'!$E$5:$E$1004,B94,'Note contabile'!$B$5:$B$1004,"&lt;"&amp;DeLa)-SUMIFS('Note contabile'!$G$5:$G$1004,'Note contabile'!$F$5:$F$1004,B94,'Note contabile'!$B$5:$B$1004,"&lt;"&amp;DeLa))))</f>
        <v/>
      </c>
      <c r="F94" s="19" t="str">
        <f>IF(B94="","",SUMIFS('Note contabile'!$G$5:$G$1004,'Note contabile'!$E$5:$E$1004,B94,'Note contabile'!$B$5:$B$1004,"&gt;="&amp;DeLa,'Note contabile'!$B$5:$B$1004,"&lt;="&amp;PanaLa))</f>
        <v/>
      </c>
      <c r="G94" s="19" t="str">
        <f>IF(B94="","",SUMIFS('Note contabile'!$G$5:$G$1004,'Note contabile'!$F$5:$F$1004,B94,'Note contabile'!$B$5:$B$1004,"&gt;="&amp;DeLa,'Note contabile'!$B$5:$B$1004,"&lt;="&amp;PanaLa))</f>
        <v/>
      </c>
      <c r="H94" s="19" t="str">
        <f t="shared" si="8"/>
        <v/>
      </c>
      <c r="I94" s="19" t="str">
        <f t="shared" si="9"/>
        <v/>
      </c>
      <c r="J94" s="19" t="str">
        <f t="shared" si="10"/>
        <v/>
      </c>
      <c r="K94" s="19" t="str">
        <f t="shared" si="11"/>
        <v/>
      </c>
      <c r="L94" s="18" t="str">
        <f>IF(B94="","",IF(AND('Plan de conturi'!$D$92="A",K94&gt;0),"Sold creditor neobișnuit",IF(AND('Plan de conturi'!$D$92="P",J94&gt;0),"Sold debitor neobișnuit",IF(AND('Plan de conturi'!$E$92="Da",J94+K94&gt;0),"Sold de verificat cu facturile și plățile",""))))</f>
        <v/>
      </c>
    </row>
    <row r="95" spans="2:12" x14ac:dyDescent="0.2">
      <c r="B95" s="17" t="str">
        <f>IF('Plan de conturi'!$B$93="","",'Plan de conturi'!$B$93)</f>
        <v/>
      </c>
      <c r="C95" s="18" t="str">
        <f>IF(B95="","",'Plan de conturi'!$C$93)</f>
        <v/>
      </c>
      <c r="D95" s="19" t="str">
        <f>IF(B95="","",MAX(0,(N('Plan de conturi'!$F$93)-N('Plan de conturi'!$G$93)+SUMIFS('Note contabile'!$G$5:$G$1004,'Note contabile'!$E$5:$E$1004,B95,'Note contabile'!$B$5:$B$1004,"&lt;"&amp;DeLa)-SUMIFS('Note contabile'!$G$5:$G$1004,'Note contabile'!$F$5:$F$1004,B95,'Note contabile'!$B$5:$B$1004,"&lt;"&amp;DeLa))))</f>
        <v/>
      </c>
      <c r="E95" s="19" t="str">
        <f>IF(B95="","",MAX(0,-(N('Plan de conturi'!$F$93)-N('Plan de conturi'!$G$93)+SUMIFS('Note contabile'!$G$5:$G$1004,'Note contabile'!$E$5:$E$1004,B95,'Note contabile'!$B$5:$B$1004,"&lt;"&amp;DeLa)-SUMIFS('Note contabile'!$G$5:$G$1004,'Note contabile'!$F$5:$F$1004,B95,'Note contabile'!$B$5:$B$1004,"&lt;"&amp;DeLa))))</f>
        <v/>
      </c>
      <c r="F95" s="19" t="str">
        <f>IF(B95="","",SUMIFS('Note contabile'!$G$5:$G$1004,'Note contabile'!$E$5:$E$1004,B95,'Note contabile'!$B$5:$B$1004,"&gt;="&amp;DeLa,'Note contabile'!$B$5:$B$1004,"&lt;="&amp;PanaLa))</f>
        <v/>
      </c>
      <c r="G95" s="19" t="str">
        <f>IF(B95="","",SUMIFS('Note contabile'!$G$5:$G$1004,'Note contabile'!$F$5:$F$1004,B95,'Note contabile'!$B$5:$B$1004,"&gt;="&amp;DeLa,'Note contabile'!$B$5:$B$1004,"&lt;="&amp;PanaLa))</f>
        <v/>
      </c>
      <c r="H95" s="19" t="str">
        <f t="shared" si="8"/>
        <v/>
      </c>
      <c r="I95" s="19" t="str">
        <f t="shared" si="9"/>
        <v/>
      </c>
      <c r="J95" s="19" t="str">
        <f t="shared" si="10"/>
        <v/>
      </c>
      <c r="K95" s="19" t="str">
        <f t="shared" si="11"/>
        <v/>
      </c>
      <c r="L95" s="18" t="str">
        <f>IF(B95="","",IF(AND('Plan de conturi'!$D$93="A",K95&gt;0),"Sold creditor neobișnuit",IF(AND('Plan de conturi'!$D$93="P",J95&gt;0),"Sold debitor neobișnuit",IF(AND('Plan de conturi'!$E$93="Da",J95+K95&gt;0),"Sold de verificat cu facturile și plățile",""))))</f>
        <v/>
      </c>
    </row>
    <row r="96" spans="2:12" x14ac:dyDescent="0.2">
      <c r="B96" s="17" t="str">
        <f>IF('Plan de conturi'!$B$94="","",'Plan de conturi'!$B$94)</f>
        <v/>
      </c>
      <c r="C96" s="18" t="str">
        <f>IF(B96="","",'Plan de conturi'!$C$94)</f>
        <v/>
      </c>
      <c r="D96" s="19" t="str">
        <f>IF(B96="","",MAX(0,(N('Plan de conturi'!$F$94)-N('Plan de conturi'!$G$94)+SUMIFS('Note contabile'!$G$5:$G$1004,'Note contabile'!$E$5:$E$1004,B96,'Note contabile'!$B$5:$B$1004,"&lt;"&amp;DeLa)-SUMIFS('Note contabile'!$G$5:$G$1004,'Note contabile'!$F$5:$F$1004,B96,'Note contabile'!$B$5:$B$1004,"&lt;"&amp;DeLa))))</f>
        <v/>
      </c>
      <c r="E96" s="19" t="str">
        <f>IF(B96="","",MAX(0,-(N('Plan de conturi'!$F$94)-N('Plan de conturi'!$G$94)+SUMIFS('Note contabile'!$G$5:$G$1004,'Note contabile'!$E$5:$E$1004,B96,'Note contabile'!$B$5:$B$1004,"&lt;"&amp;DeLa)-SUMIFS('Note contabile'!$G$5:$G$1004,'Note contabile'!$F$5:$F$1004,B96,'Note contabile'!$B$5:$B$1004,"&lt;"&amp;DeLa))))</f>
        <v/>
      </c>
      <c r="F96" s="19" t="str">
        <f>IF(B96="","",SUMIFS('Note contabile'!$G$5:$G$1004,'Note contabile'!$E$5:$E$1004,B96,'Note contabile'!$B$5:$B$1004,"&gt;="&amp;DeLa,'Note contabile'!$B$5:$B$1004,"&lt;="&amp;PanaLa))</f>
        <v/>
      </c>
      <c r="G96" s="19" t="str">
        <f>IF(B96="","",SUMIFS('Note contabile'!$G$5:$G$1004,'Note contabile'!$F$5:$F$1004,B96,'Note contabile'!$B$5:$B$1004,"&gt;="&amp;DeLa,'Note contabile'!$B$5:$B$1004,"&lt;="&amp;PanaLa))</f>
        <v/>
      </c>
      <c r="H96" s="19" t="str">
        <f t="shared" si="8"/>
        <v/>
      </c>
      <c r="I96" s="19" t="str">
        <f t="shared" si="9"/>
        <v/>
      </c>
      <c r="J96" s="19" t="str">
        <f t="shared" si="10"/>
        <v/>
      </c>
      <c r="K96" s="19" t="str">
        <f t="shared" si="11"/>
        <v/>
      </c>
      <c r="L96" s="18" t="str">
        <f>IF(B96="","",IF(AND('Plan de conturi'!$D$94="A",K96&gt;0),"Sold creditor neobișnuit",IF(AND('Plan de conturi'!$D$94="P",J96&gt;0),"Sold debitor neobișnuit",IF(AND('Plan de conturi'!$E$94="Da",J96+K96&gt;0),"Sold de verificat cu facturile și plățile",""))))</f>
        <v/>
      </c>
    </row>
    <row r="97" spans="2:12" x14ac:dyDescent="0.2">
      <c r="B97" s="17" t="str">
        <f>IF('Plan de conturi'!$B$95="","",'Plan de conturi'!$B$95)</f>
        <v/>
      </c>
      <c r="C97" s="18" t="str">
        <f>IF(B97="","",'Plan de conturi'!$C$95)</f>
        <v/>
      </c>
      <c r="D97" s="19" t="str">
        <f>IF(B97="","",MAX(0,(N('Plan de conturi'!$F$95)-N('Plan de conturi'!$G$95)+SUMIFS('Note contabile'!$G$5:$G$1004,'Note contabile'!$E$5:$E$1004,B97,'Note contabile'!$B$5:$B$1004,"&lt;"&amp;DeLa)-SUMIFS('Note contabile'!$G$5:$G$1004,'Note contabile'!$F$5:$F$1004,B97,'Note contabile'!$B$5:$B$1004,"&lt;"&amp;DeLa))))</f>
        <v/>
      </c>
      <c r="E97" s="19" t="str">
        <f>IF(B97="","",MAX(0,-(N('Plan de conturi'!$F$95)-N('Plan de conturi'!$G$95)+SUMIFS('Note contabile'!$G$5:$G$1004,'Note contabile'!$E$5:$E$1004,B97,'Note contabile'!$B$5:$B$1004,"&lt;"&amp;DeLa)-SUMIFS('Note contabile'!$G$5:$G$1004,'Note contabile'!$F$5:$F$1004,B97,'Note contabile'!$B$5:$B$1004,"&lt;"&amp;DeLa))))</f>
        <v/>
      </c>
      <c r="F97" s="19" t="str">
        <f>IF(B97="","",SUMIFS('Note contabile'!$G$5:$G$1004,'Note contabile'!$E$5:$E$1004,B97,'Note contabile'!$B$5:$B$1004,"&gt;="&amp;DeLa,'Note contabile'!$B$5:$B$1004,"&lt;="&amp;PanaLa))</f>
        <v/>
      </c>
      <c r="G97" s="19" t="str">
        <f>IF(B97="","",SUMIFS('Note contabile'!$G$5:$G$1004,'Note contabile'!$F$5:$F$1004,B97,'Note contabile'!$B$5:$B$1004,"&gt;="&amp;DeLa,'Note contabile'!$B$5:$B$1004,"&lt;="&amp;PanaLa))</f>
        <v/>
      </c>
      <c r="H97" s="19" t="str">
        <f t="shared" si="8"/>
        <v/>
      </c>
      <c r="I97" s="19" t="str">
        <f t="shared" si="9"/>
        <v/>
      </c>
      <c r="J97" s="19" t="str">
        <f t="shared" si="10"/>
        <v/>
      </c>
      <c r="K97" s="19" t="str">
        <f t="shared" si="11"/>
        <v/>
      </c>
      <c r="L97" s="18" t="str">
        <f>IF(B97="","",IF(AND('Plan de conturi'!$D$95="A",K97&gt;0),"Sold creditor neobișnuit",IF(AND('Plan de conturi'!$D$95="P",J97&gt;0),"Sold debitor neobișnuit",IF(AND('Plan de conturi'!$E$95="Da",J97+K97&gt;0),"Sold de verificat cu facturile și plățile",""))))</f>
        <v/>
      </c>
    </row>
    <row r="98" spans="2:12" x14ac:dyDescent="0.2">
      <c r="B98" s="17" t="str">
        <f>IF('Plan de conturi'!$B$96="","",'Plan de conturi'!$B$96)</f>
        <v/>
      </c>
      <c r="C98" s="18" t="str">
        <f>IF(B98="","",'Plan de conturi'!$C$96)</f>
        <v/>
      </c>
      <c r="D98" s="19" t="str">
        <f>IF(B98="","",MAX(0,(N('Plan de conturi'!$F$96)-N('Plan de conturi'!$G$96)+SUMIFS('Note contabile'!$G$5:$G$1004,'Note contabile'!$E$5:$E$1004,B98,'Note contabile'!$B$5:$B$1004,"&lt;"&amp;DeLa)-SUMIFS('Note contabile'!$G$5:$G$1004,'Note contabile'!$F$5:$F$1004,B98,'Note contabile'!$B$5:$B$1004,"&lt;"&amp;DeLa))))</f>
        <v/>
      </c>
      <c r="E98" s="19" t="str">
        <f>IF(B98="","",MAX(0,-(N('Plan de conturi'!$F$96)-N('Plan de conturi'!$G$96)+SUMIFS('Note contabile'!$G$5:$G$1004,'Note contabile'!$E$5:$E$1004,B98,'Note contabile'!$B$5:$B$1004,"&lt;"&amp;DeLa)-SUMIFS('Note contabile'!$G$5:$G$1004,'Note contabile'!$F$5:$F$1004,B98,'Note contabile'!$B$5:$B$1004,"&lt;"&amp;DeLa))))</f>
        <v/>
      </c>
      <c r="F98" s="19" t="str">
        <f>IF(B98="","",SUMIFS('Note contabile'!$G$5:$G$1004,'Note contabile'!$E$5:$E$1004,B98,'Note contabile'!$B$5:$B$1004,"&gt;="&amp;DeLa,'Note contabile'!$B$5:$B$1004,"&lt;="&amp;PanaLa))</f>
        <v/>
      </c>
      <c r="G98" s="19" t="str">
        <f>IF(B98="","",SUMIFS('Note contabile'!$G$5:$G$1004,'Note contabile'!$F$5:$F$1004,B98,'Note contabile'!$B$5:$B$1004,"&gt;="&amp;DeLa,'Note contabile'!$B$5:$B$1004,"&lt;="&amp;PanaLa))</f>
        <v/>
      </c>
      <c r="H98" s="19" t="str">
        <f t="shared" si="8"/>
        <v/>
      </c>
      <c r="I98" s="19" t="str">
        <f t="shared" si="9"/>
        <v/>
      </c>
      <c r="J98" s="19" t="str">
        <f t="shared" si="10"/>
        <v/>
      </c>
      <c r="K98" s="19" t="str">
        <f t="shared" si="11"/>
        <v/>
      </c>
      <c r="L98" s="18" t="str">
        <f>IF(B98="","",IF(AND('Plan de conturi'!$D$96="A",K98&gt;0),"Sold creditor neobișnuit",IF(AND('Plan de conturi'!$D$96="P",J98&gt;0),"Sold debitor neobișnuit",IF(AND('Plan de conturi'!$E$96="Da",J98+K98&gt;0),"Sold de verificat cu facturile și plățile",""))))</f>
        <v/>
      </c>
    </row>
    <row r="99" spans="2:12" x14ac:dyDescent="0.2">
      <c r="B99" s="17" t="str">
        <f>IF('Plan de conturi'!$B$97="","",'Plan de conturi'!$B$97)</f>
        <v/>
      </c>
      <c r="C99" s="18" t="str">
        <f>IF(B99="","",'Plan de conturi'!$C$97)</f>
        <v/>
      </c>
      <c r="D99" s="19" t="str">
        <f>IF(B99="","",MAX(0,(N('Plan de conturi'!$F$97)-N('Plan de conturi'!$G$97)+SUMIFS('Note contabile'!$G$5:$G$1004,'Note contabile'!$E$5:$E$1004,B99,'Note contabile'!$B$5:$B$1004,"&lt;"&amp;DeLa)-SUMIFS('Note contabile'!$G$5:$G$1004,'Note contabile'!$F$5:$F$1004,B99,'Note contabile'!$B$5:$B$1004,"&lt;"&amp;DeLa))))</f>
        <v/>
      </c>
      <c r="E99" s="19" t="str">
        <f>IF(B99="","",MAX(0,-(N('Plan de conturi'!$F$97)-N('Plan de conturi'!$G$97)+SUMIFS('Note contabile'!$G$5:$G$1004,'Note contabile'!$E$5:$E$1004,B99,'Note contabile'!$B$5:$B$1004,"&lt;"&amp;DeLa)-SUMIFS('Note contabile'!$G$5:$G$1004,'Note contabile'!$F$5:$F$1004,B99,'Note contabile'!$B$5:$B$1004,"&lt;"&amp;DeLa))))</f>
        <v/>
      </c>
      <c r="F99" s="19" t="str">
        <f>IF(B99="","",SUMIFS('Note contabile'!$G$5:$G$1004,'Note contabile'!$E$5:$E$1004,B99,'Note contabile'!$B$5:$B$1004,"&gt;="&amp;DeLa,'Note contabile'!$B$5:$B$1004,"&lt;="&amp;PanaLa))</f>
        <v/>
      </c>
      <c r="G99" s="19" t="str">
        <f>IF(B99="","",SUMIFS('Note contabile'!$G$5:$G$1004,'Note contabile'!$F$5:$F$1004,B99,'Note contabile'!$B$5:$B$1004,"&gt;="&amp;DeLa,'Note contabile'!$B$5:$B$1004,"&lt;="&amp;PanaLa))</f>
        <v/>
      </c>
      <c r="H99" s="19" t="str">
        <f t="shared" si="8"/>
        <v/>
      </c>
      <c r="I99" s="19" t="str">
        <f t="shared" si="9"/>
        <v/>
      </c>
      <c r="J99" s="19" t="str">
        <f t="shared" si="10"/>
        <v/>
      </c>
      <c r="K99" s="19" t="str">
        <f t="shared" si="11"/>
        <v/>
      </c>
      <c r="L99" s="18" t="str">
        <f>IF(B99="","",IF(AND('Plan de conturi'!$D$97="A",K99&gt;0),"Sold creditor neobișnuit",IF(AND('Plan de conturi'!$D$97="P",J99&gt;0),"Sold debitor neobișnuit",IF(AND('Plan de conturi'!$E$97="Da",J99+K99&gt;0),"Sold de verificat cu facturile și plățile",""))))</f>
        <v/>
      </c>
    </row>
    <row r="100" spans="2:12" x14ac:dyDescent="0.2">
      <c r="B100" s="17" t="str">
        <f>IF('Plan de conturi'!$B$98="","",'Plan de conturi'!$B$98)</f>
        <v/>
      </c>
      <c r="C100" s="18" t="str">
        <f>IF(B100="","",'Plan de conturi'!$C$98)</f>
        <v/>
      </c>
      <c r="D100" s="19" t="str">
        <f>IF(B100="","",MAX(0,(N('Plan de conturi'!$F$98)-N('Plan de conturi'!$G$98)+SUMIFS('Note contabile'!$G$5:$G$1004,'Note contabile'!$E$5:$E$1004,B100,'Note contabile'!$B$5:$B$1004,"&lt;"&amp;DeLa)-SUMIFS('Note contabile'!$G$5:$G$1004,'Note contabile'!$F$5:$F$1004,B100,'Note contabile'!$B$5:$B$1004,"&lt;"&amp;DeLa))))</f>
        <v/>
      </c>
      <c r="E100" s="19" t="str">
        <f>IF(B100="","",MAX(0,-(N('Plan de conturi'!$F$98)-N('Plan de conturi'!$G$98)+SUMIFS('Note contabile'!$G$5:$G$1004,'Note contabile'!$E$5:$E$1004,B100,'Note contabile'!$B$5:$B$1004,"&lt;"&amp;DeLa)-SUMIFS('Note contabile'!$G$5:$G$1004,'Note contabile'!$F$5:$F$1004,B100,'Note contabile'!$B$5:$B$1004,"&lt;"&amp;DeLa))))</f>
        <v/>
      </c>
      <c r="F100" s="19" t="str">
        <f>IF(B100="","",SUMIFS('Note contabile'!$G$5:$G$1004,'Note contabile'!$E$5:$E$1004,B100,'Note contabile'!$B$5:$B$1004,"&gt;="&amp;DeLa,'Note contabile'!$B$5:$B$1004,"&lt;="&amp;PanaLa))</f>
        <v/>
      </c>
      <c r="G100" s="19" t="str">
        <f>IF(B100="","",SUMIFS('Note contabile'!$G$5:$G$1004,'Note contabile'!$F$5:$F$1004,B100,'Note contabile'!$B$5:$B$1004,"&gt;="&amp;DeLa,'Note contabile'!$B$5:$B$1004,"&lt;="&amp;PanaLa))</f>
        <v/>
      </c>
      <c r="H100" s="19" t="str">
        <f t="shared" si="8"/>
        <v/>
      </c>
      <c r="I100" s="19" t="str">
        <f t="shared" si="9"/>
        <v/>
      </c>
      <c r="J100" s="19" t="str">
        <f t="shared" si="10"/>
        <v/>
      </c>
      <c r="K100" s="19" t="str">
        <f t="shared" si="11"/>
        <v/>
      </c>
      <c r="L100" s="18" t="str">
        <f>IF(B100="","",IF(AND('Plan de conturi'!$D$98="A",K100&gt;0),"Sold creditor neobișnuit",IF(AND('Plan de conturi'!$D$98="P",J100&gt;0),"Sold debitor neobișnuit",IF(AND('Plan de conturi'!$E$98="Da",J100+K100&gt;0),"Sold de verificat cu facturile și plățile",""))))</f>
        <v/>
      </c>
    </row>
    <row r="101" spans="2:12" x14ac:dyDescent="0.2">
      <c r="B101" s="17" t="str">
        <f>IF('Plan de conturi'!$B$99="","",'Plan de conturi'!$B$99)</f>
        <v/>
      </c>
      <c r="C101" s="18" t="str">
        <f>IF(B101="","",'Plan de conturi'!$C$99)</f>
        <v/>
      </c>
      <c r="D101" s="19" t="str">
        <f>IF(B101="","",MAX(0,(N('Plan de conturi'!$F$99)-N('Plan de conturi'!$G$99)+SUMIFS('Note contabile'!$G$5:$G$1004,'Note contabile'!$E$5:$E$1004,B101,'Note contabile'!$B$5:$B$1004,"&lt;"&amp;DeLa)-SUMIFS('Note contabile'!$G$5:$G$1004,'Note contabile'!$F$5:$F$1004,B101,'Note contabile'!$B$5:$B$1004,"&lt;"&amp;DeLa))))</f>
        <v/>
      </c>
      <c r="E101" s="19" t="str">
        <f>IF(B101="","",MAX(0,-(N('Plan de conturi'!$F$99)-N('Plan de conturi'!$G$99)+SUMIFS('Note contabile'!$G$5:$G$1004,'Note contabile'!$E$5:$E$1004,B101,'Note contabile'!$B$5:$B$1004,"&lt;"&amp;DeLa)-SUMIFS('Note contabile'!$G$5:$G$1004,'Note contabile'!$F$5:$F$1004,B101,'Note contabile'!$B$5:$B$1004,"&lt;"&amp;DeLa))))</f>
        <v/>
      </c>
      <c r="F101" s="19" t="str">
        <f>IF(B101="","",SUMIFS('Note contabile'!$G$5:$G$1004,'Note contabile'!$E$5:$E$1004,B101,'Note contabile'!$B$5:$B$1004,"&gt;="&amp;DeLa,'Note contabile'!$B$5:$B$1004,"&lt;="&amp;PanaLa))</f>
        <v/>
      </c>
      <c r="G101" s="19" t="str">
        <f>IF(B101="","",SUMIFS('Note contabile'!$G$5:$G$1004,'Note contabile'!$F$5:$F$1004,B101,'Note contabile'!$B$5:$B$1004,"&gt;="&amp;DeLa,'Note contabile'!$B$5:$B$1004,"&lt;="&amp;PanaLa))</f>
        <v/>
      </c>
      <c r="H101" s="19" t="str">
        <f t="shared" si="8"/>
        <v/>
      </c>
      <c r="I101" s="19" t="str">
        <f t="shared" si="9"/>
        <v/>
      </c>
      <c r="J101" s="19" t="str">
        <f t="shared" si="10"/>
        <v/>
      </c>
      <c r="K101" s="19" t="str">
        <f t="shared" si="11"/>
        <v/>
      </c>
      <c r="L101" s="18" t="str">
        <f>IF(B101="","",IF(AND('Plan de conturi'!$D$99="A",K101&gt;0),"Sold creditor neobișnuit",IF(AND('Plan de conturi'!$D$99="P",J101&gt;0),"Sold debitor neobișnuit",IF(AND('Plan de conturi'!$E$99="Da",J101+K101&gt;0),"Sold de verificat cu facturile și plățile",""))))</f>
        <v/>
      </c>
    </row>
    <row r="102" spans="2:12" x14ac:dyDescent="0.2">
      <c r="B102" s="17" t="str">
        <f>IF('Plan de conturi'!$B$100="","",'Plan de conturi'!$B$100)</f>
        <v/>
      </c>
      <c r="C102" s="18" t="str">
        <f>IF(B102="","",'Plan de conturi'!$C$100)</f>
        <v/>
      </c>
      <c r="D102" s="19" t="str">
        <f>IF(B102="","",MAX(0,(N('Plan de conturi'!$F$100)-N('Plan de conturi'!$G$100)+SUMIFS('Note contabile'!$G$5:$G$1004,'Note contabile'!$E$5:$E$1004,B102,'Note contabile'!$B$5:$B$1004,"&lt;"&amp;DeLa)-SUMIFS('Note contabile'!$G$5:$G$1004,'Note contabile'!$F$5:$F$1004,B102,'Note contabile'!$B$5:$B$1004,"&lt;"&amp;DeLa))))</f>
        <v/>
      </c>
      <c r="E102" s="19" t="str">
        <f>IF(B102="","",MAX(0,-(N('Plan de conturi'!$F$100)-N('Plan de conturi'!$G$100)+SUMIFS('Note contabile'!$G$5:$G$1004,'Note contabile'!$E$5:$E$1004,B102,'Note contabile'!$B$5:$B$1004,"&lt;"&amp;DeLa)-SUMIFS('Note contabile'!$G$5:$G$1004,'Note contabile'!$F$5:$F$1004,B102,'Note contabile'!$B$5:$B$1004,"&lt;"&amp;DeLa))))</f>
        <v/>
      </c>
      <c r="F102" s="19" t="str">
        <f>IF(B102="","",SUMIFS('Note contabile'!$G$5:$G$1004,'Note contabile'!$E$5:$E$1004,B102,'Note contabile'!$B$5:$B$1004,"&gt;="&amp;DeLa,'Note contabile'!$B$5:$B$1004,"&lt;="&amp;PanaLa))</f>
        <v/>
      </c>
      <c r="G102" s="19" t="str">
        <f>IF(B102="","",SUMIFS('Note contabile'!$G$5:$G$1004,'Note contabile'!$F$5:$F$1004,B102,'Note contabile'!$B$5:$B$1004,"&gt;="&amp;DeLa,'Note contabile'!$B$5:$B$1004,"&lt;="&amp;PanaLa))</f>
        <v/>
      </c>
      <c r="H102" s="19" t="str">
        <f t="shared" si="8"/>
        <v/>
      </c>
      <c r="I102" s="19" t="str">
        <f t="shared" si="9"/>
        <v/>
      </c>
      <c r="J102" s="19" t="str">
        <f t="shared" si="10"/>
        <v/>
      </c>
      <c r="K102" s="19" t="str">
        <f t="shared" si="11"/>
        <v/>
      </c>
      <c r="L102" s="18" t="str">
        <f>IF(B102="","",IF(AND('Plan de conturi'!$D$100="A",K102&gt;0),"Sold creditor neobișnuit",IF(AND('Plan de conturi'!$D$100="P",J102&gt;0),"Sold debitor neobișnuit",IF(AND('Plan de conturi'!$E$100="Da",J102+K102&gt;0),"Sold de verificat cu facturile și plățile",""))))</f>
        <v/>
      </c>
    </row>
    <row r="103" spans="2:12" x14ac:dyDescent="0.2">
      <c r="B103" s="17" t="str">
        <f>IF('Plan de conturi'!$B$101="","",'Plan de conturi'!$B$101)</f>
        <v/>
      </c>
      <c r="C103" s="18" t="str">
        <f>IF(B103="","",'Plan de conturi'!$C$101)</f>
        <v/>
      </c>
      <c r="D103" s="19" t="str">
        <f>IF(B103="","",MAX(0,(N('Plan de conturi'!$F$101)-N('Plan de conturi'!$G$101)+SUMIFS('Note contabile'!$G$5:$G$1004,'Note contabile'!$E$5:$E$1004,B103,'Note contabile'!$B$5:$B$1004,"&lt;"&amp;DeLa)-SUMIFS('Note contabile'!$G$5:$G$1004,'Note contabile'!$F$5:$F$1004,B103,'Note contabile'!$B$5:$B$1004,"&lt;"&amp;DeLa))))</f>
        <v/>
      </c>
      <c r="E103" s="19" t="str">
        <f>IF(B103="","",MAX(0,-(N('Plan de conturi'!$F$101)-N('Plan de conturi'!$G$101)+SUMIFS('Note contabile'!$G$5:$G$1004,'Note contabile'!$E$5:$E$1004,B103,'Note contabile'!$B$5:$B$1004,"&lt;"&amp;DeLa)-SUMIFS('Note contabile'!$G$5:$G$1004,'Note contabile'!$F$5:$F$1004,B103,'Note contabile'!$B$5:$B$1004,"&lt;"&amp;DeLa))))</f>
        <v/>
      </c>
      <c r="F103" s="19" t="str">
        <f>IF(B103="","",SUMIFS('Note contabile'!$G$5:$G$1004,'Note contabile'!$E$5:$E$1004,B103,'Note contabile'!$B$5:$B$1004,"&gt;="&amp;DeLa,'Note contabile'!$B$5:$B$1004,"&lt;="&amp;PanaLa))</f>
        <v/>
      </c>
      <c r="G103" s="19" t="str">
        <f>IF(B103="","",SUMIFS('Note contabile'!$G$5:$G$1004,'Note contabile'!$F$5:$F$1004,B103,'Note contabile'!$B$5:$B$1004,"&gt;="&amp;DeLa,'Note contabile'!$B$5:$B$1004,"&lt;="&amp;PanaLa))</f>
        <v/>
      </c>
      <c r="H103" s="19" t="str">
        <f t="shared" ref="H103:H126" si="12">IF(B103="","",D103+F103)</f>
        <v/>
      </c>
      <c r="I103" s="19" t="str">
        <f t="shared" ref="I103:I126" si="13">IF(B103="","",E103+G103)</f>
        <v/>
      </c>
      <c r="J103" s="19" t="str">
        <f t="shared" ref="J103:J134" si="14">IF(B103="","",MAX(0,H103-I103))</f>
        <v/>
      </c>
      <c r="K103" s="19" t="str">
        <f t="shared" ref="K103:K126" si="15">IF(B103="","",MAX(0,I103-H103))</f>
        <v/>
      </c>
      <c r="L103" s="18" t="str">
        <f>IF(B103="","",IF(AND('Plan de conturi'!$D$101="A",K103&gt;0),"Sold creditor neobișnuit",IF(AND('Plan de conturi'!$D$101="P",J103&gt;0),"Sold debitor neobișnuit",IF(AND('Plan de conturi'!$E$101="Da",J103+K103&gt;0),"Sold de verificat cu facturile și plățile",""))))</f>
        <v/>
      </c>
    </row>
    <row r="104" spans="2:12" x14ac:dyDescent="0.2">
      <c r="B104" s="17" t="str">
        <f>IF('Plan de conturi'!$B$102="","",'Plan de conturi'!$B$102)</f>
        <v/>
      </c>
      <c r="C104" s="18" t="str">
        <f>IF(B104="","",'Plan de conturi'!$C$102)</f>
        <v/>
      </c>
      <c r="D104" s="19" t="str">
        <f>IF(B104="","",MAX(0,(N('Plan de conturi'!$F$102)-N('Plan de conturi'!$G$102)+SUMIFS('Note contabile'!$G$5:$G$1004,'Note contabile'!$E$5:$E$1004,B104,'Note contabile'!$B$5:$B$1004,"&lt;"&amp;DeLa)-SUMIFS('Note contabile'!$G$5:$G$1004,'Note contabile'!$F$5:$F$1004,B104,'Note contabile'!$B$5:$B$1004,"&lt;"&amp;DeLa))))</f>
        <v/>
      </c>
      <c r="E104" s="19" t="str">
        <f>IF(B104="","",MAX(0,-(N('Plan de conturi'!$F$102)-N('Plan de conturi'!$G$102)+SUMIFS('Note contabile'!$G$5:$G$1004,'Note contabile'!$E$5:$E$1004,B104,'Note contabile'!$B$5:$B$1004,"&lt;"&amp;DeLa)-SUMIFS('Note contabile'!$G$5:$G$1004,'Note contabile'!$F$5:$F$1004,B104,'Note contabile'!$B$5:$B$1004,"&lt;"&amp;DeLa))))</f>
        <v/>
      </c>
      <c r="F104" s="19" t="str">
        <f>IF(B104="","",SUMIFS('Note contabile'!$G$5:$G$1004,'Note contabile'!$E$5:$E$1004,B104,'Note contabile'!$B$5:$B$1004,"&gt;="&amp;DeLa,'Note contabile'!$B$5:$B$1004,"&lt;="&amp;PanaLa))</f>
        <v/>
      </c>
      <c r="G104" s="19" t="str">
        <f>IF(B104="","",SUMIFS('Note contabile'!$G$5:$G$1004,'Note contabile'!$F$5:$F$1004,B104,'Note contabile'!$B$5:$B$1004,"&gt;="&amp;DeLa,'Note contabile'!$B$5:$B$1004,"&lt;="&amp;PanaLa))</f>
        <v/>
      </c>
      <c r="H104" s="19" t="str">
        <f t="shared" si="12"/>
        <v/>
      </c>
      <c r="I104" s="19" t="str">
        <f t="shared" si="13"/>
        <v/>
      </c>
      <c r="J104" s="19" t="str">
        <f t="shared" si="14"/>
        <v/>
      </c>
      <c r="K104" s="19" t="str">
        <f t="shared" si="15"/>
        <v/>
      </c>
      <c r="L104" s="18" t="str">
        <f>IF(B104="","",IF(AND('Plan de conturi'!$D$102="A",K104&gt;0),"Sold creditor neobișnuit",IF(AND('Plan de conturi'!$D$102="P",J104&gt;0),"Sold debitor neobișnuit",IF(AND('Plan de conturi'!$E$102="Da",J104+K104&gt;0),"Sold de verificat cu facturile și plățile",""))))</f>
        <v/>
      </c>
    </row>
    <row r="105" spans="2:12" x14ac:dyDescent="0.2">
      <c r="B105" s="17" t="str">
        <f>IF('Plan de conturi'!$B$103="","",'Plan de conturi'!$B$103)</f>
        <v/>
      </c>
      <c r="C105" s="18" t="str">
        <f>IF(B105="","",'Plan de conturi'!$C$103)</f>
        <v/>
      </c>
      <c r="D105" s="19" t="str">
        <f>IF(B105="","",MAX(0,(N('Plan de conturi'!$F$103)-N('Plan de conturi'!$G$103)+SUMIFS('Note contabile'!$G$5:$G$1004,'Note contabile'!$E$5:$E$1004,B105,'Note contabile'!$B$5:$B$1004,"&lt;"&amp;DeLa)-SUMIFS('Note contabile'!$G$5:$G$1004,'Note contabile'!$F$5:$F$1004,B105,'Note contabile'!$B$5:$B$1004,"&lt;"&amp;DeLa))))</f>
        <v/>
      </c>
      <c r="E105" s="19" t="str">
        <f>IF(B105="","",MAX(0,-(N('Plan de conturi'!$F$103)-N('Plan de conturi'!$G$103)+SUMIFS('Note contabile'!$G$5:$G$1004,'Note contabile'!$E$5:$E$1004,B105,'Note contabile'!$B$5:$B$1004,"&lt;"&amp;DeLa)-SUMIFS('Note contabile'!$G$5:$G$1004,'Note contabile'!$F$5:$F$1004,B105,'Note contabile'!$B$5:$B$1004,"&lt;"&amp;DeLa))))</f>
        <v/>
      </c>
      <c r="F105" s="19" t="str">
        <f>IF(B105="","",SUMIFS('Note contabile'!$G$5:$G$1004,'Note contabile'!$E$5:$E$1004,B105,'Note contabile'!$B$5:$B$1004,"&gt;="&amp;DeLa,'Note contabile'!$B$5:$B$1004,"&lt;="&amp;PanaLa))</f>
        <v/>
      </c>
      <c r="G105" s="19" t="str">
        <f>IF(B105="","",SUMIFS('Note contabile'!$G$5:$G$1004,'Note contabile'!$F$5:$F$1004,B105,'Note contabile'!$B$5:$B$1004,"&gt;="&amp;DeLa,'Note contabile'!$B$5:$B$1004,"&lt;="&amp;PanaLa))</f>
        <v/>
      </c>
      <c r="H105" s="19" t="str">
        <f t="shared" si="12"/>
        <v/>
      </c>
      <c r="I105" s="19" t="str">
        <f t="shared" si="13"/>
        <v/>
      </c>
      <c r="J105" s="19" t="str">
        <f t="shared" si="14"/>
        <v/>
      </c>
      <c r="K105" s="19" t="str">
        <f t="shared" si="15"/>
        <v/>
      </c>
      <c r="L105" s="18" t="str">
        <f>IF(B105="","",IF(AND('Plan de conturi'!$D$103="A",K105&gt;0),"Sold creditor neobișnuit",IF(AND('Plan de conturi'!$D$103="P",J105&gt;0),"Sold debitor neobișnuit",IF(AND('Plan de conturi'!$E$103="Da",J105+K105&gt;0),"Sold de verificat cu facturile și plățile",""))))</f>
        <v/>
      </c>
    </row>
    <row r="106" spans="2:12" x14ac:dyDescent="0.2">
      <c r="B106" s="17" t="str">
        <f>IF('Plan de conturi'!$B$104="","",'Plan de conturi'!$B$104)</f>
        <v/>
      </c>
      <c r="C106" s="18" t="str">
        <f>IF(B106="","",'Plan de conturi'!$C$104)</f>
        <v/>
      </c>
      <c r="D106" s="19" t="str">
        <f>IF(B106="","",MAX(0,(N('Plan de conturi'!$F$104)-N('Plan de conturi'!$G$104)+SUMIFS('Note contabile'!$G$5:$G$1004,'Note contabile'!$E$5:$E$1004,B106,'Note contabile'!$B$5:$B$1004,"&lt;"&amp;DeLa)-SUMIFS('Note contabile'!$G$5:$G$1004,'Note contabile'!$F$5:$F$1004,B106,'Note contabile'!$B$5:$B$1004,"&lt;"&amp;DeLa))))</f>
        <v/>
      </c>
      <c r="E106" s="19" t="str">
        <f>IF(B106="","",MAX(0,-(N('Plan de conturi'!$F$104)-N('Plan de conturi'!$G$104)+SUMIFS('Note contabile'!$G$5:$G$1004,'Note contabile'!$E$5:$E$1004,B106,'Note contabile'!$B$5:$B$1004,"&lt;"&amp;DeLa)-SUMIFS('Note contabile'!$G$5:$G$1004,'Note contabile'!$F$5:$F$1004,B106,'Note contabile'!$B$5:$B$1004,"&lt;"&amp;DeLa))))</f>
        <v/>
      </c>
      <c r="F106" s="19" t="str">
        <f>IF(B106="","",SUMIFS('Note contabile'!$G$5:$G$1004,'Note contabile'!$E$5:$E$1004,B106,'Note contabile'!$B$5:$B$1004,"&gt;="&amp;DeLa,'Note contabile'!$B$5:$B$1004,"&lt;="&amp;PanaLa))</f>
        <v/>
      </c>
      <c r="G106" s="19" t="str">
        <f>IF(B106="","",SUMIFS('Note contabile'!$G$5:$G$1004,'Note contabile'!$F$5:$F$1004,B106,'Note contabile'!$B$5:$B$1004,"&gt;="&amp;DeLa,'Note contabile'!$B$5:$B$1004,"&lt;="&amp;PanaLa))</f>
        <v/>
      </c>
      <c r="H106" s="19" t="str">
        <f t="shared" si="12"/>
        <v/>
      </c>
      <c r="I106" s="19" t="str">
        <f t="shared" si="13"/>
        <v/>
      </c>
      <c r="J106" s="19" t="str">
        <f t="shared" si="14"/>
        <v/>
      </c>
      <c r="K106" s="19" t="str">
        <f t="shared" si="15"/>
        <v/>
      </c>
      <c r="L106" s="18" t="str">
        <f>IF(B106="","",IF(AND('Plan de conturi'!$D$104="A",K106&gt;0),"Sold creditor neobișnuit",IF(AND('Plan de conturi'!$D$104="P",J106&gt;0),"Sold debitor neobișnuit",IF(AND('Plan de conturi'!$E$104="Da",J106+K106&gt;0),"Sold de verificat cu facturile și plățile",""))))</f>
        <v/>
      </c>
    </row>
    <row r="107" spans="2:12" x14ac:dyDescent="0.2">
      <c r="B107" s="17" t="str">
        <f>IF('Plan de conturi'!$B$105="","",'Plan de conturi'!$B$105)</f>
        <v/>
      </c>
      <c r="C107" s="18" t="str">
        <f>IF(B107="","",'Plan de conturi'!$C$105)</f>
        <v/>
      </c>
      <c r="D107" s="19" t="str">
        <f>IF(B107="","",MAX(0,(N('Plan de conturi'!$F$105)-N('Plan de conturi'!$G$105)+SUMIFS('Note contabile'!$G$5:$G$1004,'Note contabile'!$E$5:$E$1004,B107,'Note contabile'!$B$5:$B$1004,"&lt;"&amp;DeLa)-SUMIFS('Note contabile'!$G$5:$G$1004,'Note contabile'!$F$5:$F$1004,B107,'Note contabile'!$B$5:$B$1004,"&lt;"&amp;DeLa))))</f>
        <v/>
      </c>
      <c r="E107" s="19" t="str">
        <f>IF(B107="","",MAX(0,-(N('Plan de conturi'!$F$105)-N('Plan de conturi'!$G$105)+SUMIFS('Note contabile'!$G$5:$G$1004,'Note contabile'!$E$5:$E$1004,B107,'Note contabile'!$B$5:$B$1004,"&lt;"&amp;DeLa)-SUMIFS('Note contabile'!$G$5:$G$1004,'Note contabile'!$F$5:$F$1004,B107,'Note contabile'!$B$5:$B$1004,"&lt;"&amp;DeLa))))</f>
        <v/>
      </c>
      <c r="F107" s="19" t="str">
        <f>IF(B107="","",SUMIFS('Note contabile'!$G$5:$G$1004,'Note contabile'!$E$5:$E$1004,B107,'Note contabile'!$B$5:$B$1004,"&gt;="&amp;DeLa,'Note contabile'!$B$5:$B$1004,"&lt;="&amp;PanaLa))</f>
        <v/>
      </c>
      <c r="G107" s="19" t="str">
        <f>IF(B107="","",SUMIFS('Note contabile'!$G$5:$G$1004,'Note contabile'!$F$5:$F$1004,B107,'Note contabile'!$B$5:$B$1004,"&gt;="&amp;DeLa,'Note contabile'!$B$5:$B$1004,"&lt;="&amp;PanaLa))</f>
        <v/>
      </c>
      <c r="H107" s="19" t="str">
        <f t="shared" si="12"/>
        <v/>
      </c>
      <c r="I107" s="19" t="str">
        <f t="shared" si="13"/>
        <v/>
      </c>
      <c r="J107" s="19" t="str">
        <f t="shared" si="14"/>
        <v/>
      </c>
      <c r="K107" s="19" t="str">
        <f t="shared" si="15"/>
        <v/>
      </c>
      <c r="L107" s="18" t="str">
        <f>IF(B107="","",IF(AND('Plan de conturi'!$D$105="A",K107&gt;0),"Sold creditor neobișnuit",IF(AND('Plan de conturi'!$D$105="P",J107&gt;0),"Sold debitor neobișnuit",IF(AND('Plan de conturi'!$E$105="Da",J107+K107&gt;0),"Sold de verificat cu facturile și plățile",""))))</f>
        <v/>
      </c>
    </row>
    <row r="108" spans="2:12" x14ac:dyDescent="0.2">
      <c r="B108" s="17" t="str">
        <f>IF('Plan de conturi'!$B$106="","",'Plan de conturi'!$B$106)</f>
        <v/>
      </c>
      <c r="C108" s="18" t="str">
        <f>IF(B108="","",'Plan de conturi'!$C$106)</f>
        <v/>
      </c>
      <c r="D108" s="19" t="str">
        <f>IF(B108="","",MAX(0,(N('Plan de conturi'!$F$106)-N('Plan de conturi'!$G$106)+SUMIFS('Note contabile'!$G$5:$G$1004,'Note contabile'!$E$5:$E$1004,B108,'Note contabile'!$B$5:$B$1004,"&lt;"&amp;DeLa)-SUMIFS('Note contabile'!$G$5:$G$1004,'Note contabile'!$F$5:$F$1004,B108,'Note contabile'!$B$5:$B$1004,"&lt;"&amp;DeLa))))</f>
        <v/>
      </c>
      <c r="E108" s="19" t="str">
        <f>IF(B108="","",MAX(0,-(N('Plan de conturi'!$F$106)-N('Plan de conturi'!$G$106)+SUMIFS('Note contabile'!$G$5:$G$1004,'Note contabile'!$E$5:$E$1004,B108,'Note contabile'!$B$5:$B$1004,"&lt;"&amp;DeLa)-SUMIFS('Note contabile'!$G$5:$G$1004,'Note contabile'!$F$5:$F$1004,B108,'Note contabile'!$B$5:$B$1004,"&lt;"&amp;DeLa))))</f>
        <v/>
      </c>
      <c r="F108" s="19" t="str">
        <f>IF(B108="","",SUMIFS('Note contabile'!$G$5:$G$1004,'Note contabile'!$E$5:$E$1004,B108,'Note contabile'!$B$5:$B$1004,"&gt;="&amp;DeLa,'Note contabile'!$B$5:$B$1004,"&lt;="&amp;PanaLa))</f>
        <v/>
      </c>
      <c r="G108" s="19" t="str">
        <f>IF(B108="","",SUMIFS('Note contabile'!$G$5:$G$1004,'Note contabile'!$F$5:$F$1004,B108,'Note contabile'!$B$5:$B$1004,"&gt;="&amp;DeLa,'Note contabile'!$B$5:$B$1004,"&lt;="&amp;PanaLa))</f>
        <v/>
      </c>
      <c r="H108" s="19" t="str">
        <f t="shared" si="12"/>
        <v/>
      </c>
      <c r="I108" s="19" t="str">
        <f t="shared" si="13"/>
        <v/>
      </c>
      <c r="J108" s="19" t="str">
        <f t="shared" si="14"/>
        <v/>
      </c>
      <c r="K108" s="19" t="str">
        <f t="shared" si="15"/>
        <v/>
      </c>
      <c r="L108" s="18" t="str">
        <f>IF(B108="","",IF(AND('Plan de conturi'!$D$106="A",K108&gt;0),"Sold creditor neobișnuit",IF(AND('Plan de conturi'!$D$106="P",J108&gt;0),"Sold debitor neobișnuit",IF(AND('Plan de conturi'!$E$106="Da",J108+K108&gt;0),"Sold de verificat cu facturile și plățile",""))))</f>
        <v/>
      </c>
    </row>
    <row r="109" spans="2:12" x14ac:dyDescent="0.2">
      <c r="B109" s="17" t="str">
        <f>IF('Plan de conturi'!$B$107="","",'Plan de conturi'!$B$107)</f>
        <v/>
      </c>
      <c r="C109" s="18" t="str">
        <f>IF(B109="","",'Plan de conturi'!$C$107)</f>
        <v/>
      </c>
      <c r="D109" s="19" t="str">
        <f>IF(B109="","",MAX(0,(N('Plan de conturi'!$F$107)-N('Plan de conturi'!$G$107)+SUMIFS('Note contabile'!$G$5:$G$1004,'Note contabile'!$E$5:$E$1004,B109,'Note contabile'!$B$5:$B$1004,"&lt;"&amp;DeLa)-SUMIFS('Note contabile'!$G$5:$G$1004,'Note contabile'!$F$5:$F$1004,B109,'Note contabile'!$B$5:$B$1004,"&lt;"&amp;DeLa))))</f>
        <v/>
      </c>
      <c r="E109" s="19" t="str">
        <f>IF(B109="","",MAX(0,-(N('Plan de conturi'!$F$107)-N('Plan de conturi'!$G$107)+SUMIFS('Note contabile'!$G$5:$G$1004,'Note contabile'!$E$5:$E$1004,B109,'Note contabile'!$B$5:$B$1004,"&lt;"&amp;DeLa)-SUMIFS('Note contabile'!$G$5:$G$1004,'Note contabile'!$F$5:$F$1004,B109,'Note contabile'!$B$5:$B$1004,"&lt;"&amp;DeLa))))</f>
        <v/>
      </c>
      <c r="F109" s="19" t="str">
        <f>IF(B109="","",SUMIFS('Note contabile'!$G$5:$G$1004,'Note contabile'!$E$5:$E$1004,B109,'Note contabile'!$B$5:$B$1004,"&gt;="&amp;DeLa,'Note contabile'!$B$5:$B$1004,"&lt;="&amp;PanaLa))</f>
        <v/>
      </c>
      <c r="G109" s="19" t="str">
        <f>IF(B109="","",SUMIFS('Note contabile'!$G$5:$G$1004,'Note contabile'!$F$5:$F$1004,B109,'Note contabile'!$B$5:$B$1004,"&gt;="&amp;DeLa,'Note contabile'!$B$5:$B$1004,"&lt;="&amp;PanaLa))</f>
        <v/>
      </c>
      <c r="H109" s="19" t="str">
        <f t="shared" si="12"/>
        <v/>
      </c>
      <c r="I109" s="19" t="str">
        <f t="shared" si="13"/>
        <v/>
      </c>
      <c r="J109" s="19" t="str">
        <f t="shared" si="14"/>
        <v/>
      </c>
      <c r="K109" s="19" t="str">
        <f t="shared" si="15"/>
        <v/>
      </c>
      <c r="L109" s="18" t="str">
        <f>IF(B109="","",IF(AND('Plan de conturi'!$D$107="A",K109&gt;0),"Sold creditor neobișnuit",IF(AND('Plan de conturi'!$D$107="P",J109&gt;0),"Sold debitor neobișnuit",IF(AND('Plan de conturi'!$E$107="Da",J109+K109&gt;0),"Sold de verificat cu facturile și plățile",""))))</f>
        <v/>
      </c>
    </row>
    <row r="110" spans="2:12" x14ac:dyDescent="0.2">
      <c r="B110" s="17" t="str">
        <f>IF('Plan de conturi'!$B$108="","",'Plan de conturi'!$B$108)</f>
        <v/>
      </c>
      <c r="C110" s="18" t="str">
        <f>IF(B110="","",'Plan de conturi'!$C$108)</f>
        <v/>
      </c>
      <c r="D110" s="19" t="str">
        <f>IF(B110="","",MAX(0,(N('Plan de conturi'!$F$108)-N('Plan de conturi'!$G$108)+SUMIFS('Note contabile'!$G$5:$G$1004,'Note contabile'!$E$5:$E$1004,B110,'Note contabile'!$B$5:$B$1004,"&lt;"&amp;DeLa)-SUMIFS('Note contabile'!$G$5:$G$1004,'Note contabile'!$F$5:$F$1004,B110,'Note contabile'!$B$5:$B$1004,"&lt;"&amp;DeLa))))</f>
        <v/>
      </c>
      <c r="E110" s="19" t="str">
        <f>IF(B110="","",MAX(0,-(N('Plan de conturi'!$F$108)-N('Plan de conturi'!$G$108)+SUMIFS('Note contabile'!$G$5:$G$1004,'Note contabile'!$E$5:$E$1004,B110,'Note contabile'!$B$5:$B$1004,"&lt;"&amp;DeLa)-SUMIFS('Note contabile'!$G$5:$G$1004,'Note contabile'!$F$5:$F$1004,B110,'Note contabile'!$B$5:$B$1004,"&lt;"&amp;DeLa))))</f>
        <v/>
      </c>
      <c r="F110" s="19" t="str">
        <f>IF(B110="","",SUMIFS('Note contabile'!$G$5:$G$1004,'Note contabile'!$E$5:$E$1004,B110,'Note contabile'!$B$5:$B$1004,"&gt;="&amp;DeLa,'Note contabile'!$B$5:$B$1004,"&lt;="&amp;PanaLa))</f>
        <v/>
      </c>
      <c r="G110" s="19" t="str">
        <f>IF(B110="","",SUMIFS('Note contabile'!$G$5:$G$1004,'Note contabile'!$F$5:$F$1004,B110,'Note contabile'!$B$5:$B$1004,"&gt;="&amp;DeLa,'Note contabile'!$B$5:$B$1004,"&lt;="&amp;PanaLa))</f>
        <v/>
      </c>
      <c r="H110" s="19" t="str">
        <f t="shared" si="12"/>
        <v/>
      </c>
      <c r="I110" s="19" t="str">
        <f t="shared" si="13"/>
        <v/>
      </c>
      <c r="J110" s="19" t="str">
        <f t="shared" si="14"/>
        <v/>
      </c>
      <c r="K110" s="19" t="str">
        <f t="shared" si="15"/>
        <v/>
      </c>
      <c r="L110" s="18" t="str">
        <f>IF(B110="","",IF(AND('Plan de conturi'!$D$108="A",K110&gt;0),"Sold creditor neobișnuit",IF(AND('Plan de conturi'!$D$108="P",J110&gt;0),"Sold debitor neobișnuit",IF(AND('Plan de conturi'!$E$108="Da",J110+K110&gt;0),"Sold de verificat cu facturile și plățile",""))))</f>
        <v/>
      </c>
    </row>
    <row r="111" spans="2:12" x14ac:dyDescent="0.2">
      <c r="B111" s="17" t="str">
        <f>IF('Plan de conturi'!$B$109="","",'Plan de conturi'!$B$109)</f>
        <v/>
      </c>
      <c r="C111" s="18" t="str">
        <f>IF(B111="","",'Plan de conturi'!$C$109)</f>
        <v/>
      </c>
      <c r="D111" s="19" t="str">
        <f>IF(B111="","",MAX(0,(N('Plan de conturi'!$F$109)-N('Plan de conturi'!$G$109)+SUMIFS('Note contabile'!$G$5:$G$1004,'Note contabile'!$E$5:$E$1004,B111,'Note contabile'!$B$5:$B$1004,"&lt;"&amp;DeLa)-SUMIFS('Note contabile'!$G$5:$G$1004,'Note contabile'!$F$5:$F$1004,B111,'Note contabile'!$B$5:$B$1004,"&lt;"&amp;DeLa))))</f>
        <v/>
      </c>
      <c r="E111" s="19" t="str">
        <f>IF(B111="","",MAX(0,-(N('Plan de conturi'!$F$109)-N('Plan de conturi'!$G$109)+SUMIFS('Note contabile'!$G$5:$G$1004,'Note contabile'!$E$5:$E$1004,B111,'Note contabile'!$B$5:$B$1004,"&lt;"&amp;DeLa)-SUMIFS('Note contabile'!$G$5:$G$1004,'Note contabile'!$F$5:$F$1004,B111,'Note contabile'!$B$5:$B$1004,"&lt;"&amp;DeLa))))</f>
        <v/>
      </c>
      <c r="F111" s="19" t="str">
        <f>IF(B111="","",SUMIFS('Note contabile'!$G$5:$G$1004,'Note contabile'!$E$5:$E$1004,B111,'Note contabile'!$B$5:$B$1004,"&gt;="&amp;DeLa,'Note contabile'!$B$5:$B$1004,"&lt;="&amp;PanaLa))</f>
        <v/>
      </c>
      <c r="G111" s="19" t="str">
        <f>IF(B111="","",SUMIFS('Note contabile'!$G$5:$G$1004,'Note contabile'!$F$5:$F$1004,B111,'Note contabile'!$B$5:$B$1004,"&gt;="&amp;DeLa,'Note contabile'!$B$5:$B$1004,"&lt;="&amp;PanaLa))</f>
        <v/>
      </c>
      <c r="H111" s="19" t="str">
        <f t="shared" si="12"/>
        <v/>
      </c>
      <c r="I111" s="19" t="str">
        <f t="shared" si="13"/>
        <v/>
      </c>
      <c r="J111" s="19" t="str">
        <f t="shared" si="14"/>
        <v/>
      </c>
      <c r="K111" s="19" t="str">
        <f t="shared" si="15"/>
        <v/>
      </c>
      <c r="L111" s="18" t="str">
        <f>IF(B111="","",IF(AND('Plan de conturi'!$D$109="A",K111&gt;0),"Sold creditor neobișnuit",IF(AND('Plan de conturi'!$D$109="P",J111&gt;0),"Sold debitor neobișnuit",IF(AND('Plan de conturi'!$E$109="Da",J111+K111&gt;0),"Sold de verificat cu facturile și plățile",""))))</f>
        <v/>
      </c>
    </row>
    <row r="112" spans="2:12" x14ac:dyDescent="0.2">
      <c r="B112" s="17" t="str">
        <f>IF('Plan de conturi'!$B$110="","",'Plan de conturi'!$B$110)</f>
        <v/>
      </c>
      <c r="C112" s="18" t="str">
        <f>IF(B112="","",'Plan de conturi'!$C$110)</f>
        <v/>
      </c>
      <c r="D112" s="19" t="str">
        <f>IF(B112="","",MAX(0,(N('Plan de conturi'!$F$110)-N('Plan de conturi'!$G$110)+SUMIFS('Note contabile'!$G$5:$G$1004,'Note contabile'!$E$5:$E$1004,B112,'Note contabile'!$B$5:$B$1004,"&lt;"&amp;DeLa)-SUMIFS('Note contabile'!$G$5:$G$1004,'Note contabile'!$F$5:$F$1004,B112,'Note contabile'!$B$5:$B$1004,"&lt;"&amp;DeLa))))</f>
        <v/>
      </c>
      <c r="E112" s="19" t="str">
        <f>IF(B112="","",MAX(0,-(N('Plan de conturi'!$F$110)-N('Plan de conturi'!$G$110)+SUMIFS('Note contabile'!$G$5:$G$1004,'Note contabile'!$E$5:$E$1004,B112,'Note contabile'!$B$5:$B$1004,"&lt;"&amp;DeLa)-SUMIFS('Note contabile'!$G$5:$G$1004,'Note contabile'!$F$5:$F$1004,B112,'Note contabile'!$B$5:$B$1004,"&lt;"&amp;DeLa))))</f>
        <v/>
      </c>
      <c r="F112" s="19" t="str">
        <f>IF(B112="","",SUMIFS('Note contabile'!$G$5:$G$1004,'Note contabile'!$E$5:$E$1004,B112,'Note contabile'!$B$5:$B$1004,"&gt;="&amp;DeLa,'Note contabile'!$B$5:$B$1004,"&lt;="&amp;PanaLa))</f>
        <v/>
      </c>
      <c r="G112" s="19" t="str">
        <f>IF(B112="","",SUMIFS('Note contabile'!$G$5:$G$1004,'Note contabile'!$F$5:$F$1004,B112,'Note contabile'!$B$5:$B$1004,"&gt;="&amp;DeLa,'Note contabile'!$B$5:$B$1004,"&lt;="&amp;PanaLa))</f>
        <v/>
      </c>
      <c r="H112" s="19" t="str">
        <f t="shared" si="12"/>
        <v/>
      </c>
      <c r="I112" s="19" t="str">
        <f t="shared" si="13"/>
        <v/>
      </c>
      <c r="J112" s="19" t="str">
        <f t="shared" si="14"/>
        <v/>
      </c>
      <c r="K112" s="19" t="str">
        <f t="shared" si="15"/>
        <v/>
      </c>
      <c r="L112" s="18" t="str">
        <f>IF(B112="","",IF(AND('Plan de conturi'!$D$110="A",K112&gt;0),"Sold creditor neobișnuit",IF(AND('Plan de conturi'!$D$110="P",J112&gt;0),"Sold debitor neobișnuit",IF(AND('Plan de conturi'!$E$110="Da",J112+K112&gt;0),"Sold de verificat cu facturile și plățile",""))))</f>
        <v/>
      </c>
    </row>
    <row r="113" spans="2:12" x14ac:dyDescent="0.2">
      <c r="B113" s="17" t="str">
        <f>IF('Plan de conturi'!$B$111="","",'Plan de conturi'!$B$111)</f>
        <v/>
      </c>
      <c r="C113" s="18" t="str">
        <f>IF(B113="","",'Plan de conturi'!$C$111)</f>
        <v/>
      </c>
      <c r="D113" s="19" t="str">
        <f>IF(B113="","",MAX(0,(N('Plan de conturi'!$F$111)-N('Plan de conturi'!$G$111)+SUMIFS('Note contabile'!$G$5:$G$1004,'Note contabile'!$E$5:$E$1004,B113,'Note contabile'!$B$5:$B$1004,"&lt;"&amp;DeLa)-SUMIFS('Note contabile'!$G$5:$G$1004,'Note contabile'!$F$5:$F$1004,B113,'Note contabile'!$B$5:$B$1004,"&lt;"&amp;DeLa))))</f>
        <v/>
      </c>
      <c r="E113" s="19" t="str">
        <f>IF(B113="","",MAX(0,-(N('Plan de conturi'!$F$111)-N('Plan de conturi'!$G$111)+SUMIFS('Note contabile'!$G$5:$G$1004,'Note contabile'!$E$5:$E$1004,B113,'Note contabile'!$B$5:$B$1004,"&lt;"&amp;DeLa)-SUMIFS('Note contabile'!$G$5:$G$1004,'Note contabile'!$F$5:$F$1004,B113,'Note contabile'!$B$5:$B$1004,"&lt;"&amp;DeLa))))</f>
        <v/>
      </c>
      <c r="F113" s="19" t="str">
        <f>IF(B113="","",SUMIFS('Note contabile'!$G$5:$G$1004,'Note contabile'!$E$5:$E$1004,B113,'Note contabile'!$B$5:$B$1004,"&gt;="&amp;DeLa,'Note contabile'!$B$5:$B$1004,"&lt;="&amp;PanaLa))</f>
        <v/>
      </c>
      <c r="G113" s="19" t="str">
        <f>IF(B113="","",SUMIFS('Note contabile'!$G$5:$G$1004,'Note contabile'!$F$5:$F$1004,B113,'Note contabile'!$B$5:$B$1004,"&gt;="&amp;DeLa,'Note contabile'!$B$5:$B$1004,"&lt;="&amp;PanaLa))</f>
        <v/>
      </c>
      <c r="H113" s="19" t="str">
        <f t="shared" si="12"/>
        <v/>
      </c>
      <c r="I113" s="19" t="str">
        <f t="shared" si="13"/>
        <v/>
      </c>
      <c r="J113" s="19" t="str">
        <f t="shared" si="14"/>
        <v/>
      </c>
      <c r="K113" s="19" t="str">
        <f t="shared" si="15"/>
        <v/>
      </c>
      <c r="L113" s="18" t="str">
        <f>IF(B113="","",IF(AND('Plan de conturi'!$D$111="A",K113&gt;0),"Sold creditor neobișnuit",IF(AND('Plan de conturi'!$D$111="P",J113&gt;0),"Sold debitor neobișnuit",IF(AND('Plan de conturi'!$E$111="Da",J113+K113&gt;0),"Sold de verificat cu facturile și plățile",""))))</f>
        <v/>
      </c>
    </row>
    <row r="114" spans="2:12" x14ac:dyDescent="0.2">
      <c r="B114" s="17" t="str">
        <f>IF('Plan de conturi'!$B$112="","",'Plan de conturi'!$B$112)</f>
        <v/>
      </c>
      <c r="C114" s="18" t="str">
        <f>IF(B114="","",'Plan de conturi'!$C$112)</f>
        <v/>
      </c>
      <c r="D114" s="19" t="str">
        <f>IF(B114="","",MAX(0,(N('Plan de conturi'!$F$112)-N('Plan de conturi'!$G$112)+SUMIFS('Note contabile'!$G$5:$G$1004,'Note contabile'!$E$5:$E$1004,B114,'Note contabile'!$B$5:$B$1004,"&lt;"&amp;DeLa)-SUMIFS('Note contabile'!$G$5:$G$1004,'Note contabile'!$F$5:$F$1004,B114,'Note contabile'!$B$5:$B$1004,"&lt;"&amp;DeLa))))</f>
        <v/>
      </c>
      <c r="E114" s="19" t="str">
        <f>IF(B114="","",MAX(0,-(N('Plan de conturi'!$F$112)-N('Plan de conturi'!$G$112)+SUMIFS('Note contabile'!$G$5:$G$1004,'Note contabile'!$E$5:$E$1004,B114,'Note contabile'!$B$5:$B$1004,"&lt;"&amp;DeLa)-SUMIFS('Note contabile'!$G$5:$G$1004,'Note contabile'!$F$5:$F$1004,B114,'Note contabile'!$B$5:$B$1004,"&lt;"&amp;DeLa))))</f>
        <v/>
      </c>
      <c r="F114" s="19" t="str">
        <f>IF(B114="","",SUMIFS('Note contabile'!$G$5:$G$1004,'Note contabile'!$E$5:$E$1004,B114,'Note contabile'!$B$5:$B$1004,"&gt;="&amp;DeLa,'Note contabile'!$B$5:$B$1004,"&lt;="&amp;PanaLa))</f>
        <v/>
      </c>
      <c r="G114" s="19" t="str">
        <f>IF(B114="","",SUMIFS('Note contabile'!$G$5:$G$1004,'Note contabile'!$F$5:$F$1004,B114,'Note contabile'!$B$5:$B$1004,"&gt;="&amp;DeLa,'Note contabile'!$B$5:$B$1004,"&lt;="&amp;PanaLa))</f>
        <v/>
      </c>
      <c r="H114" s="19" t="str">
        <f t="shared" si="12"/>
        <v/>
      </c>
      <c r="I114" s="19" t="str">
        <f t="shared" si="13"/>
        <v/>
      </c>
      <c r="J114" s="19" t="str">
        <f t="shared" si="14"/>
        <v/>
      </c>
      <c r="K114" s="19" t="str">
        <f t="shared" si="15"/>
        <v/>
      </c>
      <c r="L114" s="18" t="str">
        <f>IF(B114="","",IF(AND('Plan de conturi'!$D$112="A",K114&gt;0),"Sold creditor neobișnuit",IF(AND('Plan de conturi'!$D$112="P",J114&gt;0),"Sold debitor neobișnuit",IF(AND('Plan de conturi'!$E$112="Da",J114+K114&gt;0),"Sold de verificat cu facturile și plățile",""))))</f>
        <v/>
      </c>
    </row>
    <row r="115" spans="2:12" x14ac:dyDescent="0.2">
      <c r="B115" s="17" t="str">
        <f>IF('Plan de conturi'!$B$113="","",'Plan de conturi'!$B$113)</f>
        <v/>
      </c>
      <c r="C115" s="18" t="str">
        <f>IF(B115="","",'Plan de conturi'!$C$113)</f>
        <v/>
      </c>
      <c r="D115" s="19" t="str">
        <f>IF(B115="","",MAX(0,(N('Plan de conturi'!$F$113)-N('Plan de conturi'!$G$113)+SUMIFS('Note contabile'!$G$5:$G$1004,'Note contabile'!$E$5:$E$1004,B115,'Note contabile'!$B$5:$B$1004,"&lt;"&amp;DeLa)-SUMIFS('Note contabile'!$G$5:$G$1004,'Note contabile'!$F$5:$F$1004,B115,'Note contabile'!$B$5:$B$1004,"&lt;"&amp;DeLa))))</f>
        <v/>
      </c>
      <c r="E115" s="19" t="str">
        <f>IF(B115="","",MAX(0,-(N('Plan de conturi'!$F$113)-N('Plan de conturi'!$G$113)+SUMIFS('Note contabile'!$G$5:$G$1004,'Note contabile'!$E$5:$E$1004,B115,'Note contabile'!$B$5:$B$1004,"&lt;"&amp;DeLa)-SUMIFS('Note contabile'!$G$5:$G$1004,'Note contabile'!$F$5:$F$1004,B115,'Note contabile'!$B$5:$B$1004,"&lt;"&amp;DeLa))))</f>
        <v/>
      </c>
      <c r="F115" s="19" t="str">
        <f>IF(B115="","",SUMIFS('Note contabile'!$G$5:$G$1004,'Note contabile'!$E$5:$E$1004,B115,'Note contabile'!$B$5:$B$1004,"&gt;="&amp;DeLa,'Note contabile'!$B$5:$B$1004,"&lt;="&amp;PanaLa))</f>
        <v/>
      </c>
      <c r="G115" s="19" t="str">
        <f>IF(B115="","",SUMIFS('Note contabile'!$G$5:$G$1004,'Note contabile'!$F$5:$F$1004,B115,'Note contabile'!$B$5:$B$1004,"&gt;="&amp;DeLa,'Note contabile'!$B$5:$B$1004,"&lt;="&amp;PanaLa))</f>
        <v/>
      </c>
      <c r="H115" s="19" t="str">
        <f t="shared" si="12"/>
        <v/>
      </c>
      <c r="I115" s="19" t="str">
        <f t="shared" si="13"/>
        <v/>
      </c>
      <c r="J115" s="19" t="str">
        <f t="shared" si="14"/>
        <v/>
      </c>
      <c r="K115" s="19" t="str">
        <f t="shared" si="15"/>
        <v/>
      </c>
      <c r="L115" s="18" t="str">
        <f>IF(B115="","",IF(AND('Plan de conturi'!$D$113="A",K115&gt;0),"Sold creditor neobișnuit",IF(AND('Plan de conturi'!$D$113="P",J115&gt;0),"Sold debitor neobișnuit",IF(AND('Plan de conturi'!$E$113="Da",J115+K115&gt;0),"Sold de verificat cu facturile și plățile",""))))</f>
        <v/>
      </c>
    </row>
    <row r="116" spans="2:12" x14ac:dyDescent="0.2">
      <c r="B116" s="17" t="str">
        <f>IF('Plan de conturi'!$B$114="","",'Plan de conturi'!$B$114)</f>
        <v/>
      </c>
      <c r="C116" s="18" t="str">
        <f>IF(B116="","",'Plan de conturi'!$C$114)</f>
        <v/>
      </c>
      <c r="D116" s="19" t="str">
        <f>IF(B116="","",MAX(0,(N('Plan de conturi'!$F$114)-N('Plan de conturi'!$G$114)+SUMIFS('Note contabile'!$G$5:$G$1004,'Note contabile'!$E$5:$E$1004,B116,'Note contabile'!$B$5:$B$1004,"&lt;"&amp;DeLa)-SUMIFS('Note contabile'!$G$5:$G$1004,'Note contabile'!$F$5:$F$1004,B116,'Note contabile'!$B$5:$B$1004,"&lt;"&amp;DeLa))))</f>
        <v/>
      </c>
      <c r="E116" s="19" t="str">
        <f>IF(B116="","",MAX(0,-(N('Plan de conturi'!$F$114)-N('Plan de conturi'!$G$114)+SUMIFS('Note contabile'!$G$5:$G$1004,'Note contabile'!$E$5:$E$1004,B116,'Note contabile'!$B$5:$B$1004,"&lt;"&amp;DeLa)-SUMIFS('Note contabile'!$G$5:$G$1004,'Note contabile'!$F$5:$F$1004,B116,'Note contabile'!$B$5:$B$1004,"&lt;"&amp;DeLa))))</f>
        <v/>
      </c>
      <c r="F116" s="19" t="str">
        <f>IF(B116="","",SUMIFS('Note contabile'!$G$5:$G$1004,'Note contabile'!$E$5:$E$1004,B116,'Note contabile'!$B$5:$B$1004,"&gt;="&amp;DeLa,'Note contabile'!$B$5:$B$1004,"&lt;="&amp;PanaLa))</f>
        <v/>
      </c>
      <c r="G116" s="19" t="str">
        <f>IF(B116="","",SUMIFS('Note contabile'!$G$5:$G$1004,'Note contabile'!$F$5:$F$1004,B116,'Note contabile'!$B$5:$B$1004,"&gt;="&amp;DeLa,'Note contabile'!$B$5:$B$1004,"&lt;="&amp;PanaLa))</f>
        <v/>
      </c>
      <c r="H116" s="19" t="str">
        <f t="shared" si="12"/>
        <v/>
      </c>
      <c r="I116" s="19" t="str">
        <f t="shared" si="13"/>
        <v/>
      </c>
      <c r="J116" s="19" t="str">
        <f t="shared" si="14"/>
        <v/>
      </c>
      <c r="K116" s="19" t="str">
        <f t="shared" si="15"/>
        <v/>
      </c>
      <c r="L116" s="18" t="str">
        <f>IF(B116="","",IF(AND('Plan de conturi'!$D$114="A",K116&gt;0),"Sold creditor neobișnuit",IF(AND('Plan de conturi'!$D$114="P",J116&gt;0),"Sold debitor neobișnuit",IF(AND('Plan de conturi'!$E$114="Da",J116+K116&gt;0),"Sold de verificat cu facturile și plățile",""))))</f>
        <v/>
      </c>
    </row>
    <row r="117" spans="2:12" x14ac:dyDescent="0.2">
      <c r="B117" s="17" t="str">
        <f>IF('Plan de conturi'!$B$115="","",'Plan de conturi'!$B$115)</f>
        <v/>
      </c>
      <c r="C117" s="18" t="str">
        <f>IF(B117="","",'Plan de conturi'!$C$115)</f>
        <v/>
      </c>
      <c r="D117" s="19" t="str">
        <f>IF(B117="","",MAX(0,(N('Plan de conturi'!$F$115)-N('Plan de conturi'!$G$115)+SUMIFS('Note contabile'!$G$5:$G$1004,'Note contabile'!$E$5:$E$1004,B117,'Note contabile'!$B$5:$B$1004,"&lt;"&amp;DeLa)-SUMIFS('Note contabile'!$G$5:$G$1004,'Note contabile'!$F$5:$F$1004,B117,'Note contabile'!$B$5:$B$1004,"&lt;"&amp;DeLa))))</f>
        <v/>
      </c>
      <c r="E117" s="19" t="str">
        <f>IF(B117="","",MAX(0,-(N('Plan de conturi'!$F$115)-N('Plan de conturi'!$G$115)+SUMIFS('Note contabile'!$G$5:$G$1004,'Note contabile'!$E$5:$E$1004,B117,'Note contabile'!$B$5:$B$1004,"&lt;"&amp;DeLa)-SUMIFS('Note contabile'!$G$5:$G$1004,'Note contabile'!$F$5:$F$1004,B117,'Note contabile'!$B$5:$B$1004,"&lt;"&amp;DeLa))))</f>
        <v/>
      </c>
      <c r="F117" s="19" t="str">
        <f>IF(B117="","",SUMIFS('Note contabile'!$G$5:$G$1004,'Note contabile'!$E$5:$E$1004,B117,'Note contabile'!$B$5:$B$1004,"&gt;="&amp;DeLa,'Note contabile'!$B$5:$B$1004,"&lt;="&amp;PanaLa))</f>
        <v/>
      </c>
      <c r="G117" s="19" t="str">
        <f>IF(B117="","",SUMIFS('Note contabile'!$G$5:$G$1004,'Note contabile'!$F$5:$F$1004,B117,'Note contabile'!$B$5:$B$1004,"&gt;="&amp;DeLa,'Note contabile'!$B$5:$B$1004,"&lt;="&amp;PanaLa))</f>
        <v/>
      </c>
      <c r="H117" s="19" t="str">
        <f t="shared" si="12"/>
        <v/>
      </c>
      <c r="I117" s="19" t="str">
        <f t="shared" si="13"/>
        <v/>
      </c>
      <c r="J117" s="19" t="str">
        <f t="shared" si="14"/>
        <v/>
      </c>
      <c r="K117" s="19" t="str">
        <f t="shared" si="15"/>
        <v/>
      </c>
      <c r="L117" s="18" t="str">
        <f>IF(B117="","",IF(AND('Plan de conturi'!$D$115="A",K117&gt;0),"Sold creditor neobișnuit",IF(AND('Plan de conturi'!$D$115="P",J117&gt;0),"Sold debitor neobișnuit",IF(AND('Plan de conturi'!$E$115="Da",J117+K117&gt;0),"Sold de verificat cu facturile și plățile",""))))</f>
        <v/>
      </c>
    </row>
    <row r="118" spans="2:12" x14ac:dyDescent="0.2">
      <c r="B118" s="17" t="str">
        <f>IF('Plan de conturi'!$B$116="","",'Plan de conturi'!$B$116)</f>
        <v/>
      </c>
      <c r="C118" s="18" t="str">
        <f>IF(B118="","",'Plan de conturi'!$C$116)</f>
        <v/>
      </c>
      <c r="D118" s="19" t="str">
        <f>IF(B118="","",MAX(0,(N('Plan de conturi'!$F$116)-N('Plan de conturi'!$G$116)+SUMIFS('Note contabile'!$G$5:$G$1004,'Note contabile'!$E$5:$E$1004,B118,'Note contabile'!$B$5:$B$1004,"&lt;"&amp;DeLa)-SUMIFS('Note contabile'!$G$5:$G$1004,'Note contabile'!$F$5:$F$1004,B118,'Note contabile'!$B$5:$B$1004,"&lt;"&amp;DeLa))))</f>
        <v/>
      </c>
      <c r="E118" s="19" t="str">
        <f>IF(B118="","",MAX(0,-(N('Plan de conturi'!$F$116)-N('Plan de conturi'!$G$116)+SUMIFS('Note contabile'!$G$5:$G$1004,'Note contabile'!$E$5:$E$1004,B118,'Note contabile'!$B$5:$B$1004,"&lt;"&amp;DeLa)-SUMIFS('Note contabile'!$G$5:$G$1004,'Note contabile'!$F$5:$F$1004,B118,'Note contabile'!$B$5:$B$1004,"&lt;"&amp;DeLa))))</f>
        <v/>
      </c>
      <c r="F118" s="19" t="str">
        <f>IF(B118="","",SUMIFS('Note contabile'!$G$5:$G$1004,'Note contabile'!$E$5:$E$1004,B118,'Note contabile'!$B$5:$B$1004,"&gt;="&amp;DeLa,'Note contabile'!$B$5:$B$1004,"&lt;="&amp;PanaLa))</f>
        <v/>
      </c>
      <c r="G118" s="19" t="str">
        <f>IF(B118="","",SUMIFS('Note contabile'!$G$5:$G$1004,'Note contabile'!$F$5:$F$1004,B118,'Note contabile'!$B$5:$B$1004,"&gt;="&amp;DeLa,'Note contabile'!$B$5:$B$1004,"&lt;="&amp;PanaLa))</f>
        <v/>
      </c>
      <c r="H118" s="19" t="str">
        <f t="shared" si="12"/>
        <v/>
      </c>
      <c r="I118" s="19" t="str">
        <f t="shared" si="13"/>
        <v/>
      </c>
      <c r="J118" s="19" t="str">
        <f t="shared" si="14"/>
        <v/>
      </c>
      <c r="K118" s="19" t="str">
        <f t="shared" si="15"/>
        <v/>
      </c>
      <c r="L118" s="18" t="str">
        <f>IF(B118="","",IF(AND('Plan de conturi'!$D$116="A",K118&gt;0),"Sold creditor neobișnuit",IF(AND('Plan de conturi'!$D$116="P",J118&gt;0),"Sold debitor neobișnuit",IF(AND('Plan de conturi'!$E$116="Da",J118+K118&gt;0),"Sold de verificat cu facturile și plățile",""))))</f>
        <v/>
      </c>
    </row>
    <row r="119" spans="2:12" x14ac:dyDescent="0.2">
      <c r="B119" s="17" t="str">
        <f>IF('Plan de conturi'!$B$117="","",'Plan de conturi'!$B$117)</f>
        <v/>
      </c>
      <c r="C119" s="18" t="str">
        <f>IF(B119="","",'Plan de conturi'!$C$117)</f>
        <v/>
      </c>
      <c r="D119" s="19" t="str">
        <f>IF(B119="","",MAX(0,(N('Plan de conturi'!$F$117)-N('Plan de conturi'!$G$117)+SUMIFS('Note contabile'!$G$5:$G$1004,'Note contabile'!$E$5:$E$1004,B119,'Note contabile'!$B$5:$B$1004,"&lt;"&amp;DeLa)-SUMIFS('Note contabile'!$G$5:$G$1004,'Note contabile'!$F$5:$F$1004,B119,'Note contabile'!$B$5:$B$1004,"&lt;"&amp;DeLa))))</f>
        <v/>
      </c>
      <c r="E119" s="19" t="str">
        <f>IF(B119="","",MAX(0,-(N('Plan de conturi'!$F$117)-N('Plan de conturi'!$G$117)+SUMIFS('Note contabile'!$G$5:$G$1004,'Note contabile'!$E$5:$E$1004,B119,'Note contabile'!$B$5:$B$1004,"&lt;"&amp;DeLa)-SUMIFS('Note contabile'!$G$5:$G$1004,'Note contabile'!$F$5:$F$1004,B119,'Note contabile'!$B$5:$B$1004,"&lt;"&amp;DeLa))))</f>
        <v/>
      </c>
      <c r="F119" s="19" t="str">
        <f>IF(B119="","",SUMIFS('Note contabile'!$G$5:$G$1004,'Note contabile'!$E$5:$E$1004,B119,'Note contabile'!$B$5:$B$1004,"&gt;="&amp;DeLa,'Note contabile'!$B$5:$B$1004,"&lt;="&amp;PanaLa))</f>
        <v/>
      </c>
      <c r="G119" s="19" t="str">
        <f>IF(B119="","",SUMIFS('Note contabile'!$G$5:$G$1004,'Note contabile'!$F$5:$F$1004,B119,'Note contabile'!$B$5:$B$1004,"&gt;="&amp;DeLa,'Note contabile'!$B$5:$B$1004,"&lt;="&amp;PanaLa))</f>
        <v/>
      </c>
      <c r="H119" s="19" t="str">
        <f t="shared" si="12"/>
        <v/>
      </c>
      <c r="I119" s="19" t="str">
        <f t="shared" si="13"/>
        <v/>
      </c>
      <c r="J119" s="19" t="str">
        <f t="shared" si="14"/>
        <v/>
      </c>
      <c r="K119" s="19" t="str">
        <f t="shared" si="15"/>
        <v/>
      </c>
      <c r="L119" s="18" t="str">
        <f>IF(B119="","",IF(AND('Plan de conturi'!$D$117="A",K119&gt;0),"Sold creditor neobișnuit",IF(AND('Plan de conturi'!$D$117="P",J119&gt;0),"Sold debitor neobișnuit",IF(AND('Plan de conturi'!$E$117="Da",J119+K119&gt;0),"Sold de verificat cu facturile și plățile",""))))</f>
        <v/>
      </c>
    </row>
    <row r="120" spans="2:12" x14ac:dyDescent="0.2">
      <c r="B120" s="17" t="str">
        <f>IF('Plan de conturi'!$B$118="","",'Plan de conturi'!$B$118)</f>
        <v/>
      </c>
      <c r="C120" s="18" t="str">
        <f>IF(B120="","",'Plan de conturi'!$C$118)</f>
        <v/>
      </c>
      <c r="D120" s="19" t="str">
        <f>IF(B120="","",MAX(0,(N('Plan de conturi'!$F$118)-N('Plan de conturi'!$G$118)+SUMIFS('Note contabile'!$G$5:$G$1004,'Note contabile'!$E$5:$E$1004,B120,'Note contabile'!$B$5:$B$1004,"&lt;"&amp;DeLa)-SUMIFS('Note contabile'!$G$5:$G$1004,'Note contabile'!$F$5:$F$1004,B120,'Note contabile'!$B$5:$B$1004,"&lt;"&amp;DeLa))))</f>
        <v/>
      </c>
      <c r="E120" s="19" t="str">
        <f>IF(B120="","",MAX(0,-(N('Plan de conturi'!$F$118)-N('Plan de conturi'!$G$118)+SUMIFS('Note contabile'!$G$5:$G$1004,'Note contabile'!$E$5:$E$1004,B120,'Note contabile'!$B$5:$B$1004,"&lt;"&amp;DeLa)-SUMIFS('Note contabile'!$G$5:$G$1004,'Note contabile'!$F$5:$F$1004,B120,'Note contabile'!$B$5:$B$1004,"&lt;"&amp;DeLa))))</f>
        <v/>
      </c>
      <c r="F120" s="19" t="str">
        <f>IF(B120="","",SUMIFS('Note contabile'!$G$5:$G$1004,'Note contabile'!$E$5:$E$1004,B120,'Note contabile'!$B$5:$B$1004,"&gt;="&amp;DeLa,'Note contabile'!$B$5:$B$1004,"&lt;="&amp;PanaLa))</f>
        <v/>
      </c>
      <c r="G120" s="19" t="str">
        <f>IF(B120="","",SUMIFS('Note contabile'!$G$5:$G$1004,'Note contabile'!$F$5:$F$1004,B120,'Note contabile'!$B$5:$B$1004,"&gt;="&amp;DeLa,'Note contabile'!$B$5:$B$1004,"&lt;="&amp;PanaLa))</f>
        <v/>
      </c>
      <c r="H120" s="19" t="str">
        <f t="shared" si="12"/>
        <v/>
      </c>
      <c r="I120" s="19" t="str">
        <f t="shared" si="13"/>
        <v/>
      </c>
      <c r="J120" s="19" t="str">
        <f t="shared" si="14"/>
        <v/>
      </c>
      <c r="K120" s="19" t="str">
        <f t="shared" si="15"/>
        <v/>
      </c>
      <c r="L120" s="18" t="str">
        <f>IF(B120="","",IF(AND('Plan de conturi'!$D$118="A",K120&gt;0),"Sold creditor neobișnuit",IF(AND('Plan de conturi'!$D$118="P",J120&gt;0),"Sold debitor neobișnuit",IF(AND('Plan de conturi'!$E$118="Da",J120+K120&gt;0),"Sold de verificat cu facturile și plățile",""))))</f>
        <v/>
      </c>
    </row>
    <row r="121" spans="2:12" x14ac:dyDescent="0.2">
      <c r="B121" s="17" t="str">
        <f>IF('Plan de conturi'!$B$119="","",'Plan de conturi'!$B$119)</f>
        <v/>
      </c>
      <c r="C121" s="18" t="str">
        <f>IF(B121="","",'Plan de conturi'!$C$119)</f>
        <v/>
      </c>
      <c r="D121" s="19" t="str">
        <f>IF(B121="","",MAX(0,(N('Plan de conturi'!$F$119)-N('Plan de conturi'!$G$119)+SUMIFS('Note contabile'!$G$5:$G$1004,'Note contabile'!$E$5:$E$1004,B121,'Note contabile'!$B$5:$B$1004,"&lt;"&amp;DeLa)-SUMIFS('Note contabile'!$G$5:$G$1004,'Note contabile'!$F$5:$F$1004,B121,'Note contabile'!$B$5:$B$1004,"&lt;"&amp;DeLa))))</f>
        <v/>
      </c>
      <c r="E121" s="19" t="str">
        <f>IF(B121="","",MAX(0,-(N('Plan de conturi'!$F$119)-N('Plan de conturi'!$G$119)+SUMIFS('Note contabile'!$G$5:$G$1004,'Note contabile'!$E$5:$E$1004,B121,'Note contabile'!$B$5:$B$1004,"&lt;"&amp;DeLa)-SUMIFS('Note contabile'!$G$5:$G$1004,'Note contabile'!$F$5:$F$1004,B121,'Note contabile'!$B$5:$B$1004,"&lt;"&amp;DeLa))))</f>
        <v/>
      </c>
      <c r="F121" s="19" t="str">
        <f>IF(B121="","",SUMIFS('Note contabile'!$G$5:$G$1004,'Note contabile'!$E$5:$E$1004,B121,'Note contabile'!$B$5:$B$1004,"&gt;="&amp;DeLa,'Note contabile'!$B$5:$B$1004,"&lt;="&amp;PanaLa))</f>
        <v/>
      </c>
      <c r="G121" s="19" t="str">
        <f>IF(B121="","",SUMIFS('Note contabile'!$G$5:$G$1004,'Note contabile'!$F$5:$F$1004,B121,'Note contabile'!$B$5:$B$1004,"&gt;="&amp;DeLa,'Note contabile'!$B$5:$B$1004,"&lt;="&amp;PanaLa))</f>
        <v/>
      </c>
      <c r="H121" s="19" t="str">
        <f t="shared" si="12"/>
        <v/>
      </c>
      <c r="I121" s="19" t="str">
        <f t="shared" si="13"/>
        <v/>
      </c>
      <c r="J121" s="19" t="str">
        <f t="shared" si="14"/>
        <v/>
      </c>
      <c r="K121" s="19" t="str">
        <f t="shared" si="15"/>
        <v/>
      </c>
      <c r="L121" s="18" t="str">
        <f>IF(B121="","",IF(AND('Plan de conturi'!$D$119="A",K121&gt;0),"Sold creditor neobișnuit",IF(AND('Plan de conturi'!$D$119="P",J121&gt;0),"Sold debitor neobișnuit",IF(AND('Plan de conturi'!$E$119="Da",J121+K121&gt;0),"Sold de verificat cu facturile și plățile",""))))</f>
        <v/>
      </c>
    </row>
    <row r="122" spans="2:12" x14ac:dyDescent="0.2">
      <c r="B122" s="17" t="str">
        <f>IF('Plan de conturi'!$B$120="","",'Plan de conturi'!$B$120)</f>
        <v/>
      </c>
      <c r="C122" s="18" t="str">
        <f>IF(B122="","",'Plan de conturi'!$C$120)</f>
        <v/>
      </c>
      <c r="D122" s="19" t="str">
        <f>IF(B122="","",MAX(0,(N('Plan de conturi'!$F$120)-N('Plan de conturi'!$G$120)+SUMIFS('Note contabile'!$G$5:$G$1004,'Note contabile'!$E$5:$E$1004,B122,'Note contabile'!$B$5:$B$1004,"&lt;"&amp;DeLa)-SUMIFS('Note contabile'!$G$5:$G$1004,'Note contabile'!$F$5:$F$1004,B122,'Note contabile'!$B$5:$B$1004,"&lt;"&amp;DeLa))))</f>
        <v/>
      </c>
      <c r="E122" s="19" t="str">
        <f>IF(B122="","",MAX(0,-(N('Plan de conturi'!$F$120)-N('Plan de conturi'!$G$120)+SUMIFS('Note contabile'!$G$5:$G$1004,'Note contabile'!$E$5:$E$1004,B122,'Note contabile'!$B$5:$B$1004,"&lt;"&amp;DeLa)-SUMIFS('Note contabile'!$G$5:$G$1004,'Note contabile'!$F$5:$F$1004,B122,'Note contabile'!$B$5:$B$1004,"&lt;"&amp;DeLa))))</f>
        <v/>
      </c>
      <c r="F122" s="19" t="str">
        <f>IF(B122="","",SUMIFS('Note contabile'!$G$5:$G$1004,'Note contabile'!$E$5:$E$1004,B122,'Note contabile'!$B$5:$B$1004,"&gt;="&amp;DeLa,'Note contabile'!$B$5:$B$1004,"&lt;="&amp;PanaLa))</f>
        <v/>
      </c>
      <c r="G122" s="19" t="str">
        <f>IF(B122="","",SUMIFS('Note contabile'!$G$5:$G$1004,'Note contabile'!$F$5:$F$1004,B122,'Note contabile'!$B$5:$B$1004,"&gt;="&amp;DeLa,'Note contabile'!$B$5:$B$1004,"&lt;="&amp;PanaLa))</f>
        <v/>
      </c>
      <c r="H122" s="19" t="str">
        <f t="shared" si="12"/>
        <v/>
      </c>
      <c r="I122" s="19" t="str">
        <f t="shared" si="13"/>
        <v/>
      </c>
      <c r="J122" s="19" t="str">
        <f t="shared" si="14"/>
        <v/>
      </c>
      <c r="K122" s="19" t="str">
        <f t="shared" si="15"/>
        <v/>
      </c>
      <c r="L122" s="18" t="str">
        <f>IF(B122="","",IF(AND('Plan de conturi'!$D$120="A",K122&gt;0),"Sold creditor neobișnuit",IF(AND('Plan de conturi'!$D$120="P",J122&gt;0),"Sold debitor neobișnuit",IF(AND('Plan de conturi'!$E$120="Da",J122+K122&gt;0),"Sold de verificat cu facturile și plățile",""))))</f>
        <v/>
      </c>
    </row>
    <row r="123" spans="2:12" x14ac:dyDescent="0.2">
      <c r="B123" s="17" t="str">
        <f>IF('Plan de conturi'!$B$121="","",'Plan de conturi'!$B$121)</f>
        <v/>
      </c>
      <c r="C123" s="18" t="str">
        <f>IF(B123="","",'Plan de conturi'!$C$121)</f>
        <v/>
      </c>
      <c r="D123" s="19" t="str">
        <f>IF(B123="","",MAX(0,(N('Plan de conturi'!$F$121)-N('Plan de conturi'!$G$121)+SUMIFS('Note contabile'!$G$5:$G$1004,'Note contabile'!$E$5:$E$1004,B123,'Note contabile'!$B$5:$B$1004,"&lt;"&amp;DeLa)-SUMIFS('Note contabile'!$G$5:$G$1004,'Note contabile'!$F$5:$F$1004,B123,'Note contabile'!$B$5:$B$1004,"&lt;"&amp;DeLa))))</f>
        <v/>
      </c>
      <c r="E123" s="19" t="str">
        <f>IF(B123="","",MAX(0,-(N('Plan de conturi'!$F$121)-N('Plan de conturi'!$G$121)+SUMIFS('Note contabile'!$G$5:$G$1004,'Note contabile'!$E$5:$E$1004,B123,'Note contabile'!$B$5:$B$1004,"&lt;"&amp;DeLa)-SUMIFS('Note contabile'!$G$5:$G$1004,'Note contabile'!$F$5:$F$1004,B123,'Note contabile'!$B$5:$B$1004,"&lt;"&amp;DeLa))))</f>
        <v/>
      </c>
      <c r="F123" s="19" t="str">
        <f>IF(B123="","",SUMIFS('Note contabile'!$G$5:$G$1004,'Note contabile'!$E$5:$E$1004,B123,'Note contabile'!$B$5:$B$1004,"&gt;="&amp;DeLa,'Note contabile'!$B$5:$B$1004,"&lt;="&amp;PanaLa))</f>
        <v/>
      </c>
      <c r="G123" s="19" t="str">
        <f>IF(B123="","",SUMIFS('Note contabile'!$G$5:$G$1004,'Note contabile'!$F$5:$F$1004,B123,'Note contabile'!$B$5:$B$1004,"&gt;="&amp;DeLa,'Note contabile'!$B$5:$B$1004,"&lt;="&amp;PanaLa))</f>
        <v/>
      </c>
      <c r="H123" s="19" t="str">
        <f t="shared" si="12"/>
        <v/>
      </c>
      <c r="I123" s="19" t="str">
        <f t="shared" si="13"/>
        <v/>
      </c>
      <c r="J123" s="19" t="str">
        <f t="shared" si="14"/>
        <v/>
      </c>
      <c r="K123" s="19" t="str">
        <f t="shared" si="15"/>
        <v/>
      </c>
      <c r="L123" s="18" t="str">
        <f>IF(B123="","",IF(AND('Plan de conturi'!$D$121="A",K123&gt;0),"Sold creditor neobișnuit",IF(AND('Plan de conturi'!$D$121="P",J123&gt;0),"Sold debitor neobișnuit",IF(AND('Plan de conturi'!$E$121="Da",J123+K123&gt;0),"Sold de verificat cu facturile și plățile",""))))</f>
        <v/>
      </c>
    </row>
    <row r="124" spans="2:12" x14ac:dyDescent="0.2">
      <c r="B124" s="17" t="str">
        <f>IF('Plan de conturi'!$B$122="","",'Plan de conturi'!$B$122)</f>
        <v/>
      </c>
      <c r="C124" s="18" t="str">
        <f>IF(B124="","",'Plan de conturi'!$C$122)</f>
        <v/>
      </c>
      <c r="D124" s="19" t="str">
        <f>IF(B124="","",MAX(0,(N('Plan de conturi'!$F$122)-N('Plan de conturi'!$G$122)+SUMIFS('Note contabile'!$G$5:$G$1004,'Note contabile'!$E$5:$E$1004,B124,'Note contabile'!$B$5:$B$1004,"&lt;"&amp;DeLa)-SUMIFS('Note contabile'!$G$5:$G$1004,'Note contabile'!$F$5:$F$1004,B124,'Note contabile'!$B$5:$B$1004,"&lt;"&amp;DeLa))))</f>
        <v/>
      </c>
      <c r="E124" s="19" t="str">
        <f>IF(B124="","",MAX(0,-(N('Plan de conturi'!$F$122)-N('Plan de conturi'!$G$122)+SUMIFS('Note contabile'!$G$5:$G$1004,'Note contabile'!$E$5:$E$1004,B124,'Note contabile'!$B$5:$B$1004,"&lt;"&amp;DeLa)-SUMIFS('Note contabile'!$G$5:$G$1004,'Note contabile'!$F$5:$F$1004,B124,'Note contabile'!$B$5:$B$1004,"&lt;"&amp;DeLa))))</f>
        <v/>
      </c>
      <c r="F124" s="19" t="str">
        <f>IF(B124="","",SUMIFS('Note contabile'!$G$5:$G$1004,'Note contabile'!$E$5:$E$1004,B124,'Note contabile'!$B$5:$B$1004,"&gt;="&amp;DeLa,'Note contabile'!$B$5:$B$1004,"&lt;="&amp;PanaLa))</f>
        <v/>
      </c>
      <c r="G124" s="19" t="str">
        <f>IF(B124="","",SUMIFS('Note contabile'!$G$5:$G$1004,'Note contabile'!$F$5:$F$1004,B124,'Note contabile'!$B$5:$B$1004,"&gt;="&amp;DeLa,'Note contabile'!$B$5:$B$1004,"&lt;="&amp;PanaLa))</f>
        <v/>
      </c>
      <c r="H124" s="19" t="str">
        <f t="shared" si="12"/>
        <v/>
      </c>
      <c r="I124" s="19" t="str">
        <f t="shared" si="13"/>
        <v/>
      </c>
      <c r="J124" s="19" t="str">
        <f t="shared" si="14"/>
        <v/>
      </c>
      <c r="K124" s="19" t="str">
        <f t="shared" si="15"/>
        <v/>
      </c>
      <c r="L124" s="18" t="str">
        <f>IF(B124="","",IF(AND('Plan de conturi'!$D$122="A",K124&gt;0),"Sold creditor neobișnuit",IF(AND('Plan de conturi'!$D$122="P",J124&gt;0),"Sold debitor neobișnuit",IF(AND('Plan de conturi'!$E$122="Da",J124+K124&gt;0),"Sold de verificat cu facturile și plățile",""))))</f>
        <v/>
      </c>
    </row>
    <row r="125" spans="2:12" x14ac:dyDescent="0.2">
      <c r="B125" s="17" t="str">
        <f>IF('Plan de conturi'!$B$123="","",'Plan de conturi'!$B$123)</f>
        <v/>
      </c>
      <c r="C125" s="18" t="str">
        <f>IF(B125="","",'Plan de conturi'!$C$123)</f>
        <v/>
      </c>
      <c r="D125" s="19" t="str">
        <f>IF(B125="","",MAX(0,(N('Plan de conturi'!$F$123)-N('Plan de conturi'!$G$123)+SUMIFS('Note contabile'!$G$5:$G$1004,'Note contabile'!$E$5:$E$1004,B125,'Note contabile'!$B$5:$B$1004,"&lt;"&amp;DeLa)-SUMIFS('Note contabile'!$G$5:$G$1004,'Note contabile'!$F$5:$F$1004,B125,'Note contabile'!$B$5:$B$1004,"&lt;"&amp;DeLa))))</f>
        <v/>
      </c>
      <c r="E125" s="19" t="str">
        <f>IF(B125="","",MAX(0,-(N('Plan de conturi'!$F$123)-N('Plan de conturi'!$G$123)+SUMIFS('Note contabile'!$G$5:$G$1004,'Note contabile'!$E$5:$E$1004,B125,'Note contabile'!$B$5:$B$1004,"&lt;"&amp;DeLa)-SUMIFS('Note contabile'!$G$5:$G$1004,'Note contabile'!$F$5:$F$1004,B125,'Note contabile'!$B$5:$B$1004,"&lt;"&amp;DeLa))))</f>
        <v/>
      </c>
      <c r="F125" s="19" t="str">
        <f>IF(B125="","",SUMIFS('Note contabile'!$G$5:$G$1004,'Note contabile'!$E$5:$E$1004,B125,'Note contabile'!$B$5:$B$1004,"&gt;="&amp;DeLa,'Note contabile'!$B$5:$B$1004,"&lt;="&amp;PanaLa))</f>
        <v/>
      </c>
      <c r="G125" s="19" t="str">
        <f>IF(B125="","",SUMIFS('Note contabile'!$G$5:$G$1004,'Note contabile'!$F$5:$F$1004,B125,'Note contabile'!$B$5:$B$1004,"&gt;="&amp;DeLa,'Note contabile'!$B$5:$B$1004,"&lt;="&amp;PanaLa))</f>
        <v/>
      </c>
      <c r="H125" s="19" t="str">
        <f t="shared" si="12"/>
        <v/>
      </c>
      <c r="I125" s="19" t="str">
        <f t="shared" si="13"/>
        <v/>
      </c>
      <c r="J125" s="19" t="str">
        <f t="shared" si="14"/>
        <v/>
      </c>
      <c r="K125" s="19" t="str">
        <f t="shared" si="15"/>
        <v/>
      </c>
      <c r="L125" s="18" t="str">
        <f>IF(B125="","",IF(AND('Plan de conturi'!$D$123="A",K125&gt;0),"Sold creditor neobișnuit",IF(AND('Plan de conturi'!$D$123="P",J125&gt;0),"Sold debitor neobișnuit",IF(AND('Plan de conturi'!$E$123="Da",J125+K125&gt;0),"Sold de verificat cu facturile și plățile",""))))</f>
        <v/>
      </c>
    </row>
    <row r="126" spans="2:12" x14ac:dyDescent="0.2">
      <c r="B126" s="17" t="str">
        <f>IF('Plan de conturi'!$B$124="","",'Plan de conturi'!$B$124)</f>
        <v/>
      </c>
      <c r="C126" s="18" t="str">
        <f>IF(B126="","",'Plan de conturi'!$C$124)</f>
        <v/>
      </c>
      <c r="D126" s="19" t="str">
        <f>IF(B126="","",MAX(0,(N('Plan de conturi'!$F$124)-N('Plan de conturi'!$G$124)+SUMIFS('Note contabile'!$G$5:$G$1004,'Note contabile'!$E$5:$E$1004,B126,'Note contabile'!$B$5:$B$1004,"&lt;"&amp;DeLa)-SUMIFS('Note contabile'!$G$5:$G$1004,'Note contabile'!$F$5:$F$1004,B126,'Note contabile'!$B$5:$B$1004,"&lt;"&amp;DeLa))))</f>
        <v/>
      </c>
      <c r="E126" s="19" t="str">
        <f>IF(B126="","",MAX(0,-(N('Plan de conturi'!$F$124)-N('Plan de conturi'!$G$124)+SUMIFS('Note contabile'!$G$5:$G$1004,'Note contabile'!$E$5:$E$1004,B126,'Note contabile'!$B$5:$B$1004,"&lt;"&amp;DeLa)-SUMIFS('Note contabile'!$G$5:$G$1004,'Note contabile'!$F$5:$F$1004,B126,'Note contabile'!$B$5:$B$1004,"&lt;"&amp;DeLa))))</f>
        <v/>
      </c>
      <c r="F126" s="19" t="str">
        <f>IF(B126="","",SUMIFS('Note contabile'!$G$5:$G$1004,'Note contabile'!$E$5:$E$1004,B126,'Note contabile'!$B$5:$B$1004,"&gt;="&amp;DeLa,'Note contabile'!$B$5:$B$1004,"&lt;="&amp;PanaLa))</f>
        <v/>
      </c>
      <c r="G126" s="19" t="str">
        <f>IF(B126="","",SUMIFS('Note contabile'!$G$5:$G$1004,'Note contabile'!$F$5:$F$1004,B126,'Note contabile'!$B$5:$B$1004,"&gt;="&amp;DeLa,'Note contabile'!$B$5:$B$1004,"&lt;="&amp;PanaLa))</f>
        <v/>
      </c>
      <c r="H126" s="19" t="str">
        <f t="shared" si="12"/>
        <v/>
      </c>
      <c r="I126" s="19" t="str">
        <f t="shared" si="13"/>
        <v/>
      </c>
      <c r="J126" s="19" t="str">
        <f t="shared" si="14"/>
        <v/>
      </c>
      <c r="K126" s="19" t="str">
        <f t="shared" si="15"/>
        <v/>
      </c>
      <c r="L126" s="18" t="str">
        <f>IF(B126="","",IF(AND('Plan de conturi'!$D$124="A",K126&gt;0),"Sold creditor neobișnuit",IF(AND('Plan de conturi'!$D$124="P",J126&gt;0),"Sold debitor neobișnuit",IF(AND('Plan de conturi'!$E$124="Da",J126+K126&gt;0),"Sold de verificat cu facturile și plățile",""))))</f>
        <v/>
      </c>
    </row>
    <row r="127" spans="2:12" x14ac:dyDescent="0.2">
      <c r="B127" s="20"/>
      <c r="C127" s="20" t="s">
        <v>88</v>
      </c>
      <c r="D127" s="21">
        <f t="shared" ref="D127:K127" si="16">SUM(D7:D126)</f>
        <v>29500</v>
      </c>
      <c r="E127" s="21">
        <f t="shared" si="16"/>
        <v>29500</v>
      </c>
      <c r="F127" s="21">
        <f t="shared" si="16"/>
        <v>89859</v>
      </c>
      <c r="G127" s="21">
        <f t="shared" si="16"/>
        <v>89859</v>
      </c>
      <c r="H127" s="21">
        <f t="shared" si="16"/>
        <v>119359</v>
      </c>
      <c r="I127" s="21">
        <f t="shared" si="16"/>
        <v>119359</v>
      </c>
      <c r="J127" s="21">
        <f t="shared" si="16"/>
        <v>61941</v>
      </c>
      <c r="K127" s="21">
        <f t="shared" si="16"/>
        <v>61941</v>
      </c>
      <c r="L127" s="20"/>
    </row>
    <row r="128" spans="2:12" x14ac:dyDescent="0.2">
      <c r="B128" s="9"/>
      <c r="C128" s="9" t="s">
        <v>145</v>
      </c>
      <c r="D128" s="27" t="str">
        <f>IF(ROUND(D127-E127,2)=0,"✔ egal","✖ diferență "&amp;TEXT(ABS(D127-E127),"0"))</f>
        <v>✔ egal</v>
      </c>
      <c r="E128" s="27"/>
      <c r="F128" s="27" t="str">
        <f>IF(ROUND(F127-G127,2)=0,"✔ egal","✖ diferență "&amp;TEXT(ABS(F127-G127),"0"))</f>
        <v>✔ egal</v>
      </c>
      <c r="G128" s="27"/>
      <c r="H128" s="27" t="str">
        <f>IF(ROUND(H127-I127,2)=0,"✔ egal","✖ diferență "&amp;TEXT(ABS(H127-I127),"0"))</f>
        <v>✔ egal</v>
      </c>
      <c r="I128" s="27"/>
      <c r="J128" s="27" t="str">
        <f>IF(ROUND(J127-K127,2)=0,"✔ egal","✖ diferență "&amp;TEXT(ABS(J127-K127),"0"))</f>
        <v>✔ egal</v>
      </c>
      <c r="K128" s="27"/>
      <c r="L128" s="9"/>
    </row>
    <row r="1000" spans="702:702" ht="15" x14ac:dyDescent="0.25">
      <c r="ZZ1000"/>
    </row>
  </sheetData>
  <mergeCells count="12">
    <mergeCell ref="B5:B6"/>
    <mergeCell ref="C5:C6"/>
    <mergeCell ref="C1:D1"/>
    <mergeCell ref="D5:E5"/>
    <mergeCell ref="F5:G5"/>
    <mergeCell ref="H5:I5"/>
    <mergeCell ref="J5:K5"/>
    <mergeCell ref="L5:L6"/>
    <mergeCell ref="D128:E128"/>
    <mergeCell ref="F128:G128"/>
    <mergeCell ref="H128:I128"/>
    <mergeCell ref="J128:K128"/>
  </mergeCells>
  <conditionalFormatting sqref="B7:L126">
    <cfRule type="expression" dxfId="8" priority="4" stopIfTrue="1">
      <formula>AND($B7&lt;&gt;"",$H7=0,$I7=0)</formula>
    </cfRule>
  </conditionalFormatting>
  <conditionalFormatting sqref="D128:K128">
    <cfRule type="expression" dxfId="7" priority="2" stopIfTrue="1">
      <formula>LEFT(D128,1)="✔"</formula>
    </cfRule>
    <cfRule type="expression" dxfId="6" priority="3" stopIfTrue="1">
      <formula>LEFT(D128,1)="✖"</formula>
    </cfRule>
  </conditionalFormatting>
  <conditionalFormatting sqref="L7:L126">
    <cfRule type="expression" dxfId="5" priority="1" stopIfTrue="1">
      <formula>ISNUMBER(SEARCH("neobișnuit",$L7))</formula>
    </cfRule>
    <cfRule type="expression" dxfId="4" priority="5" stopIfTrue="1">
      <formula>LEFT($L7,4)="Sold"</formula>
    </cfRule>
  </conditionalFormatting>
  <conditionalFormatting sqref="O8">
    <cfRule type="expression" dxfId="3" priority="6" stopIfTrue="1">
      <formula>AND(ISNUMBER($O$8),$O$8&lt;&gt;0)</formula>
    </cfRule>
  </conditionalFormatting>
  <conditionalFormatting sqref="O11">
    <cfRule type="expression" dxfId="2" priority="7" stopIfTrue="1">
      <formula>AND(ISNUMBER($O$11),$O$11&lt;&gt;0)</formula>
    </cfRule>
  </conditionalFormatting>
  <pageMargins left="0.7" right="0.7" top="0.75" bottom="0.75" header="0.3" footer="0.3"/>
  <pageSetup scale="65" fitToHeight="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C547-8669-4175-A5C7-76706BB9F651}">
  <sheetPr>
    <pageSetUpPr fitToPage="1"/>
  </sheetPr>
  <dimension ref="B1:ZZ10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3" width="16.7109375" style="1" customWidth="1"/>
    <col min="4" max="4" width="40.7109375" style="1" customWidth="1"/>
    <col min="5" max="6" width="12.7109375" style="1" customWidth="1"/>
    <col min="7" max="7" width="14.7109375" style="1" customWidth="1"/>
    <col min="8" max="16384" width="11.42578125" style="1"/>
  </cols>
  <sheetData>
    <row r="1" spans="2:7" ht="21" x14ac:dyDescent="0.35">
      <c r="B1" s="2" t="s">
        <v>89</v>
      </c>
    </row>
    <row r="2" spans="2:7" x14ac:dyDescent="0.2">
      <c r="B2" s="3" t="s">
        <v>90</v>
      </c>
    </row>
    <row r="4" spans="2:7" x14ac:dyDescent="0.2">
      <c r="B4" s="12" t="s">
        <v>91</v>
      </c>
      <c r="C4" s="12" t="s">
        <v>92</v>
      </c>
      <c r="D4" s="12" t="s">
        <v>93</v>
      </c>
      <c r="E4" s="12" t="s">
        <v>94</v>
      </c>
      <c r="F4" s="12" t="s">
        <v>95</v>
      </c>
      <c r="G4" s="12" t="s">
        <v>96</v>
      </c>
    </row>
    <row r="5" spans="2:7" x14ac:dyDescent="0.2">
      <c r="B5" s="13">
        <f>DATE(2026,10,2)</f>
        <v>46297</v>
      </c>
      <c r="C5" s="7" t="s">
        <v>97</v>
      </c>
      <c r="D5" s="6" t="s">
        <v>98</v>
      </c>
      <c r="E5" s="5" t="s">
        <v>23</v>
      </c>
      <c r="F5" s="5" t="s">
        <v>25</v>
      </c>
      <c r="G5" s="8">
        <v>10000</v>
      </c>
    </row>
    <row r="6" spans="2:7" x14ac:dyDescent="0.2">
      <c r="B6" s="13">
        <f>DATE(2026,10,2)</f>
        <v>46297</v>
      </c>
      <c r="C6" s="7" t="s">
        <v>97</v>
      </c>
      <c r="D6" s="6" t="s">
        <v>99</v>
      </c>
      <c r="E6" s="5" t="s">
        <v>46</v>
      </c>
      <c r="F6" s="5" t="s">
        <v>25</v>
      </c>
      <c r="G6" s="8">
        <v>2100</v>
      </c>
    </row>
    <row r="7" spans="2:7" x14ac:dyDescent="0.2">
      <c r="B7" s="13">
        <f>DATE(2026,10,5)</f>
        <v>46300</v>
      </c>
      <c r="C7" s="7" t="s">
        <v>100</v>
      </c>
      <c r="D7" s="6" t="s">
        <v>101</v>
      </c>
      <c r="E7" s="5" t="s">
        <v>30</v>
      </c>
      <c r="F7" s="5" t="s">
        <v>86</v>
      </c>
      <c r="G7" s="8">
        <v>15000</v>
      </c>
    </row>
    <row r="8" spans="2:7" x14ac:dyDescent="0.2">
      <c r="B8" s="13">
        <f>DATE(2026,10,5)</f>
        <v>46300</v>
      </c>
      <c r="C8" s="7" t="s">
        <v>100</v>
      </c>
      <c r="D8" s="6" t="s">
        <v>102</v>
      </c>
      <c r="E8" s="5" t="s">
        <v>30</v>
      </c>
      <c r="F8" s="5" t="s">
        <v>48</v>
      </c>
      <c r="G8" s="8">
        <v>3150</v>
      </c>
    </row>
    <row r="9" spans="2:7" x14ac:dyDescent="0.2">
      <c r="B9" s="13">
        <f>DATE(2026,10,5)</f>
        <v>46300</v>
      </c>
      <c r="C9" s="7" t="s">
        <v>103</v>
      </c>
      <c r="D9" s="6" t="s">
        <v>104</v>
      </c>
      <c r="E9" s="5" t="s">
        <v>68</v>
      </c>
      <c r="F9" s="5" t="s">
        <v>23</v>
      </c>
      <c r="G9" s="8">
        <v>9000</v>
      </c>
    </row>
    <row r="10" spans="2:7" x14ac:dyDescent="0.2">
      <c r="B10" s="13">
        <f>DATE(2026,10,8)</f>
        <v>46303</v>
      </c>
      <c r="C10" s="7" t="s">
        <v>105</v>
      </c>
      <c r="D10" s="6" t="s">
        <v>106</v>
      </c>
      <c r="E10" s="5" t="s">
        <v>58</v>
      </c>
      <c r="F10" s="5" t="s">
        <v>30</v>
      </c>
      <c r="G10" s="8">
        <v>12000</v>
      </c>
    </row>
    <row r="11" spans="2:7" x14ac:dyDescent="0.2">
      <c r="B11" s="13">
        <f>DATE(2026,10,10)</f>
        <v>46305</v>
      </c>
      <c r="C11" s="7" t="s">
        <v>107</v>
      </c>
      <c r="D11" s="6" t="s">
        <v>108</v>
      </c>
      <c r="E11" s="5" t="s">
        <v>25</v>
      </c>
      <c r="F11" s="5" t="s">
        <v>58</v>
      </c>
      <c r="G11" s="8">
        <v>8000</v>
      </c>
    </row>
    <row r="12" spans="2:7" x14ac:dyDescent="0.2">
      <c r="B12" s="13">
        <f>DATE(2026,10,12)</f>
        <v>46307</v>
      </c>
      <c r="C12" s="7" t="s">
        <v>109</v>
      </c>
      <c r="D12" s="6" t="s">
        <v>110</v>
      </c>
      <c r="E12" s="5" t="s">
        <v>60</v>
      </c>
      <c r="F12" s="5" t="s">
        <v>30</v>
      </c>
      <c r="G12" s="8">
        <v>2760</v>
      </c>
    </row>
    <row r="13" spans="2:7" x14ac:dyDescent="0.2">
      <c r="B13" s="13">
        <f>DATE(2026,10,15)</f>
        <v>46310</v>
      </c>
      <c r="C13" s="7" t="s">
        <v>111</v>
      </c>
      <c r="D13" s="6" t="s">
        <v>112</v>
      </c>
      <c r="E13" s="5" t="s">
        <v>72</v>
      </c>
      <c r="F13" s="5" t="s">
        <v>25</v>
      </c>
      <c r="G13" s="8">
        <v>2000</v>
      </c>
    </row>
    <row r="14" spans="2:7" x14ac:dyDescent="0.2">
      <c r="B14" s="13">
        <f>DATE(2026,10,15)</f>
        <v>46310</v>
      </c>
      <c r="C14" s="7" t="s">
        <v>111</v>
      </c>
      <c r="D14" s="6" t="s">
        <v>113</v>
      </c>
      <c r="E14" s="5" t="s">
        <v>46</v>
      </c>
      <c r="F14" s="5" t="s">
        <v>25</v>
      </c>
      <c r="G14" s="8">
        <v>420</v>
      </c>
    </row>
    <row r="15" spans="2:7" x14ac:dyDescent="0.2">
      <c r="B15" s="13">
        <f>DATE(2026,10,20)</f>
        <v>46315</v>
      </c>
      <c r="C15" s="7" t="s">
        <v>114</v>
      </c>
      <c r="D15" s="6" t="s">
        <v>115</v>
      </c>
      <c r="E15" s="5" t="s">
        <v>30</v>
      </c>
      <c r="F15" s="5" t="s">
        <v>84</v>
      </c>
      <c r="G15" s="8">
        <v>6000</v>
      </c>
    </row>
    <row r="16" spans="2:7" x14ac:dyDescent="0.2">
      <c r="B16" s="13">
        <f>DATE(2026,10,20)</f>
        <v>46315</v>
      </c>
      <c r="C16" s="7" t="s">
        <v>114</v>
      </c>
      <c r="D16" s="6" t="s">
        <v>116</v>
      </c>
      <c r="E16" s="5" t="s">
        <v>30</v>
      </c>
      <c r="F16" s="5" t="s">
        <v>48</v>
      </c>
      <c r="G16" s="8">
        <v>1260</v>
      </c>
    </row>
    <row r="17" spans="2:7" x14ac:dyDescent="0.2">
      <c r="B17" s="13">
        <f>DATE(2026,10,25)</f>
        <v>46320</v>
      </c>
      <c r="C17" s="7" t="s">
        <v>117</v>
      </c>
      <c r="D17" s="6" t="s">
        <v>118</v>
      </c>
      <c r="E17" s="5" t="s">
        <v>64</v>
      </c>
      <c r="F17" s="5" t="s">
        <v>60</v>
      </c>
      <c r="G17" s="8">
        <v>300</v>
      </c>
    </row>
    <row r="18" spans="2:7" x14ac:dyDescent="0.2">
      <c r="B18" s="13">
        <f>DATE(2026,10,25)</f>
        <v>46320</v>
      </c>
      <c r="C18" s="7" t="s">
        <v>117</v>
      </c>
      <c r="D18" s="6" t="s">
        <v>119</v>
      </c>
      <c r="E18" s="5" t="s">
        <v>46</v>
      </c>
      <c r="F18" s="5" t="s">
        <v>60</v>
      </c>
      <c r="G18" s="8">
        <v>63</v>
      </c>
    </row>
    <row r="19" spans="2:7" x14ac:dyDescent="0.2">
      <c r="B19" s="13">
        <f t="shared" ref="B19:B27" si="0">DATE(2026,10,31)</f>
        <v>46326</v>
      </c>
      <c r="C19" s="7" t="s">
        <v>120</v>
      </c>
      <c r="D19" s="6" t="s">
        <v>121</v>
      </c>
      <c r="E19" s="5" t="s">
        <v>78</v>
      </c>
      <c r="F19" s="5" t="s">
        <v>32</v>
      </c>
      <c r="G19" s="8">
        <v>6500</v>
      </c>
    </row>
    <row r="20" spans="2:7" x14ac:dyDescent="0.2">
      <c r="B20" s="13">
        <f t="shared" si="0"/>
        <v>46326</v>
      </c>
      <c r="C20" s="7" t="s">
        <v>120</v>
      </c>
      <c r="D20" s="6" t="s">
        <v>122</v>
      </c>
      <c r="E20" s="5" t="s">
        <v>32</v>
      </c>
      <c r="F20" s="5" t="s">
        <v>34</v>
      </c>
      <c r="G20" s="8">
        <v>1625</v>
      </c>
    </row>
    <row r="21" spans="2:7" x14ac:dyDescent="0.2">
      <c r="B21" s="13">
        <f t="shared" si="0"/>
        <v>46326</v>
      </c>
      <c r="C21" s="7" t="s">
        <v>120</v>
      </c>
      <c r="D21" s="6" t="s">
        <v>123</v>
      </c>
      <c r="E21" s="5" t="s">
        <v>32</v>
      </c>
      <c r="F21" s="5" t="s">
        <v>36</v>
      </c>
      <c r="G21" s="8">
        <v>650</v>
      </c>
    </row>
    <row r="22" spans="2:7" x14ac:dyDescent="0.2">
      <c r="B22" s="13">
        <f t="shared" si="0"/>
        <v>46326</v>
      </c>
      <c r="C22" s="7" t="s">
        <v>120</v>
      </c>
      <c r="D22" s="6" t="s">
        <v>124</v>
      </c>
      <c r="E22" s="5" t="s">
        <v>32</v>
      </c>
      <c r="F22" s="5" t="s">
        <v>40</v>
      </c>
      <c r="G22" s="8">
        <v>423</v>
      </c>
    </row>
    <row r="23" spans="2:7" x14ac:dyDescent="0.2">
      <c r="B23" s="13">
        <f t="shared" si="0"/>
        <v>46326</v>
      </c>
      <c r="C23" s="7" t="s">
        <v>120</v>
      </c>
      <c r="D23" s="6" t="s">
        <v>125</v>
      </c>
      <c r="E23" s="5" t="s">
        <v>80</v>
      </c>
      <c r="F23" s="5" t="s">
        <v>38</v>
      </c>
      <c r="G23" s="8">
        <v>146</v>
      </c>
    </row>
    <row r="24" spans="2:7" x14ac:dyDescent="0.2">
      <c r="B24" s="13">
        <f t="shared" si="0"/>
        <v>46326</v>
      </c>
      <c r="C24" s="7" t="s">
        <v>126</v>
      </c>
      <c r="D24" s="6" t="s">
        <v>127</v>
      </c>
      <c r="E24" s="5" t="s">
        <v>32</v>
      </c>
      <c r="F24" s="5" t="s">
        <v>58</v>
      </c>
      <c r="G24" s="8">
        <v>3802</v>
      </c>
    </row>
    <row r="25" spans="2:7" x14ac:dyDescent="0.2">
      <c r="B25" s="13">
        <f t="shared" si="0"/>
        <v>46326</v>
      </c>
      <c r="C25" s="7" t="s">
        <v>128</v>
      </c>
      <c r="D25" s="6" t="s">
        <v>129</v>
      </c>
      <c r="E25" s="5" t="s">
        <v>82</v>
      </c>
      <c r="F25" s="5" t="s">
        <v>21</v>
      </c>
      <c r="G25" s="8">
        <v>250</v>
      </c>
    </row>
    <row r="26" spans="2:7" x14ac:dyDescent="0.2">
      <c r="B26" s="13">
        <f t="shared" si="0"/>
        <v>46326</v>
      </c>
      <c r="C26" s="7" t="s">
        <v>130</v>
      </c>
      <c r="D26" s="6" t="s">
        <v>131</v>
      </c>
      <c r="E26" s="5" t="s">
        <v>48</v>
      </c>
      <c r="F26" s="5" t="s">
        <v>46</v>
      </c>
      <c r="G26" s="8">
        <v>2583</v>
      </c>
    </row>
    <row r="27" spans="2:7" x14ac:dyDescent="0.2">
      <c r="B27" s="13">
        <f t="shared" si="0"/>
        <v>46326</v>
      </c>
      <c r="C27" s="7" t="s">
        <v>130</v>
      </c>
      <c r="D27" s="6" t="s">
        <v>43</v>
      </c>
      <c r="E27" s="5" t="s">
        <v>48</v>
      </c>
      <c r="F27" s="5" t="s">
        <v>42</v>
      </c>
      <c r="G27" s="8">
        <v>1827</v>
      </c>
    </row>
    <row r="28" spans="2:7" x14ac:dyDescent="0.2">
      <c r="B28" s="13"/>
      <c r="C28" s="7"/>
      <c r="D28" s="6"/>
      <c r="E28" s="5"/>
      <c r="F28" s="5"/>
      <c r="G28" s="8"/>
    </row>
    <row r="29" spans="2:7" x14ac:dyDescent="0.2">
      <c r="B29" s="13"/>
      <c r="C29" s="7"/>
      <c r="D29" s="6"/>
      <c r="E29" s="5"/>
      <c r="F29" s="5"/>
      <c r="G29" s="8"/>
    </row>
    <row r="30" spans="2:7" x14ac:dyDescent="0.2">
      <c r="B30" s="13"/>
      <c r="C30" s="7"/>
      <c r="D30" s="6"/>
      <c r="E30" s="5"/>
      <c r="F30" s="5"/>
      <c r="G30" s="8"/>
    </row>
    <row r="31" spans="2:7" x14ac:dyDescent="0.2">
      <c r="B31" s="13"/>
      <c r="C31" s="7"/>
      <c r="D31" s="6"/>
      <c r="E31" s="5"/>
      <c r="F31" s="5"/>
      <c r="G31" s="8"/>
    </row>
    <row r="32" spans="2:7" x14ac:dyDescent="0.2">
      <c r="B32" s="13"/>
      <c r="C32" s="7"/>
      <c r="D32" s="6"/>
      <c r="E32" s="5"/>
      <c r="F32" s="5"/>
      <c r="G32" s="8"/>
    </row>
    <row r="33" spans="2:7" x14ac:dyDescent="0.2">
      <c r="B33" s="13"/>
      <c r="C33" s="7"/>
      <c r="D33" s="6"/>
      <c r="E33" s="5"/>
      <c r="F33" s="5"/>
      <c r="G33" s="8"/>
    </row>
    <row r="34" spans="2:7" x14ac:dyDescent="0.2">
      <c r="B34" s="13"/>
      <c r="C34" s="7"/>
      <c r="D34" s="6"/>
      <c r="E34" s="5"/>
      <c r="F34" s="5"/>
      <c r="G34" s="8"/>
    </row>
    <row r="35" spans="2:7" x14ac:dyDescent="0.2">
      <c r="B35" s="13"/>
      <c r="C35" s="7"/>
      <c r="D35" s="6"/>
      <c r="E35" s="5"/>
      <c r="F35" s="5"/>
      <c r="G35" s="8"/>
    </row>
    <row r="36" spans="2:7" x14ac:dyDescent="0.2">
      <c r="B36" s="13"/>
      <c r="C36" s="7"/>
      <c r="D36" s="6"/>
      <c r="E36" s="5"/>
      <c r="F36" s="5"/>
      <c r="G36" s="8"/>
    </row>
    <row r="37" spans="2:7" x14ac:dyDescent="0.2">
      <c r="B37" s="13"/>
      <c r="C37" s="7"/>
      <c r="D37" s="6"/>
      <c r="E37" s="5"/>
      <c r="F37" s="5"/>
      <c r="G37" s="8"/>
    </row>
    <row r="38" spans="2:7" x14ac:dyDescent="0.2">
      <c r="B38" s="13"/>
      <c r="C38" s="7"/>
      <c r="D38" s="6"/>
      <c r="E38" s="5"/>
      <c r="F38" s="5"/>
      <c r="G38" s="8"/>
    </row>
    <row r="39" spans="2:7" x14ac:dyDescent="0.2">
      <c r="B39" s="13"/>
      <c r="C39" s="7"/>
      <c r="D39" s="6"/>
      <c r="E39" s="5"/>
      <c r="F39" s="5"/>
      <c r="G39" s="8"/>
    </row>
    <row r="40" spans="2:7" x14ac:dyDescent="0.2">
      <c r="B40" s="13"/>
      <c r="C40" s="7"/>
      <c r="D40" s="6"/>
      <c r="E40" s="5"/>
      <c r="F40" s="5"/>
      <c r="G40" s="8"/>
    </row>
    <row r="41" spans="2:7" x14ac:dyDescent="0.2">
      <c r="B41" s="13"/>
      <c r="C41" s="7"/>
      <c r="D41" s="6"/>
      <c r="E41" s="5"/>
      <c r="F41" s="5"/>
      <c r="G41" s="8"/>
    </row>
    <row r="42" spans="2:7" x14ac:dyDescent="0.2">
      <c r="B42" s="13"/>
      <c r="C42" s="7"/>
      <c r="D42" s="6"/>
      <c r="E42" s="5"/>
      <c r="F42" s="5"/>
      <c r="G42" s="8"/>
    </row>
    <row r="43" spans="2:7" x14ac:dyDescent="0.2">
      <c r="B43" s="13"/>
      <c r="C43" s="7"/>
      <c r="D43" s="6"/>
      <c r="E43" s="5"/>
      <c r="F43" s="5"/>
      <c r="G43" s="8"/>
    </row>
    <row r="44" spans="2:7" x14ac:dyDescent="0.2">
      <c r="B44" s="13"/>
      <c r="C44" s="7"/>
      <c r="D44" s="6"/>
      <c r="E44" s="5"/>
      <c r="F44" s="5"/>
      <c r="G44" s="8"/>
    </row>
    <row r="45" spans="2:7" x14ac:dyDescent="0.2">
      <c r="B45" s="13"/>
      <c r="C45" s="7"/>
      <c r="D45" s="6"/>
      <c r="E45" s="5"/>
      <c r="F45" s="5"/>
      <c r="G45" s="8"/>
    </row>
    <row r="46" spans="2:7" x14ac:dyDescent="0.2">
      <c r="B46" s="13"/>
      <c r="C46" s="7"/>
      <c r="D46" s="6"/>
      <c r="E46" s="5"/>
      <c r="F46" s="5"/>
      <c r="G46" s="8"/>
    </row>
    <row r="47" spans="2:7" x14ac:dyDescent="0.2">
      <c r="B47" s="13"/>
      <c r="C47" s="7"/>
      <c r="D47" s="6"/>
      <c r="E47" s="5"/>
      <c r="F47" s="5"/>
      <c r="G47" s="8"/>
    </row>
    <row r="48" spans="2:7" x14ac:dyDescent="0.2">
      <c r="B48" s="13"/>
      <c r="C48" s="7"/>
      <c r="D48" s="6"/>
      <c r="E48" s="5"/>
      <c r="F48" s="5"/>
      <c r="G48" s="8"/>
    </row>
    <row r="49" spans="2:7" x14ac:dyDescent="0.2">
      <c r="B49" s="13"/>
      <c r="C49" s="7"/>
      <c r="D49" s="6"/>
      <c r="E49" s="5"/>
      <c r="F49" s="5"/>
      <c r="G49" s="8"/>
    </row>
    <row r="50" spans="2:7" x14ac:dyDescent="0.2">
      <c r="B50" s="13"/>
      <c r="C50" s="7"/>
      <c r="D50" s="6"/>
      <c r="E50" s="5"/>
      <c r="F50" s="5"/>
      <c r="G50" s="8"/>
    </row>
    <row r="51" spans="2:7" x14ac:dyDescent="0.2">
      <c r="B51" s="13"/>
      <c r="C51" s="7"/>
      <c r="D51" s="6"/>
      <c r="E51" s="5"/>
      <c r="F51" s="5"/>
      <c r="G51" s="8"/>
    </row>
    <row r="52" spans="2:7" x14ac:dyDescent="0.2">
      <c r="B52" s="13"/>
      <c r="C52" s="7"/>
      <c r="D52" s="6"/>
      <c r="E52" s="5"/>
      <c r="F52" s="5"/>
      <c r="G52" s="8"/>
    </row>
    <row r="53" spans="2:7" x14ac:dyDescent="0.2">
      <c r="B53" s="13"/>
      <c r="C53" s="7"/>
      <c r="D53" s="6"/>
      <c r="E53" s="5"/>
      <c r="F53" s="5"/>
      <c r="G53" s="8"/>
    </row>
    <row r="54" spans="2:7" x14ac:dyDescent="0.2">
      <c r="B54" s="13"/>
      <c r="C54" s="7"/>
      <c r="D54" s="6"/>
      <c r="E54" s="5"/>
      <c r="F54" s="5"/>
      <c r="G54" s="8"/>
    </row>
    <row r="55" spans="2:7" x14ac:dyDescent="0.2">
      <c r="B55" s="13"/>
      <c r="C55" s="7"/>
      <c r="D55" s="6"/>
      <c r="E55" s="5"/>
      <c r="F55" s="5"/>
      <c r="G55" s="8"/>
    </row>
    <row r="56" spans="2:7" x14ac:dyDescent="0.2">
      <c r="B56" s="13"/>
      <c r="C56" s="7"/>
      <c r="D56" s="6"/>
      <c r="E56" s="5"/>
      <c r="F56" s="5"/>
      <c r="G56" s="8"/>
    </row>
    <row r="57" spans="2:7" x14ac:dyDescent="0.2">
      <c r="B57" s="13"/>
      <c r="C57" s="7"/>
      <c r="D57" s="6"/>
      <c r="E57" s="5"/>
      <c r="F57" s="5"/>
      <c r="G57" s="8"/>
    </row>
    <row r="58" spans="2:7" x14ac:dyDescent="0.2">
      <c r="B58" s="13"/>
      <c r="C58" s="7"/>
      <c r="D58" s="6"/>
      <c r="E58" s="5"/>
      <c r="F58" s="5"/>
      <c r="G58" s="8"/>
    </row>
    <row r="59" spans="2:7" x14ac:dyDescent="0.2">
      <c r="B59" s="13"/>
      <c r="C59" s="7"/>
      <c r="D59" s="6"/>
      <c r="E59" s="5"/>
      <c r="F59" s="5"/>
      <c r="G59" s="8"/>
    </row>
    <row r="60" spans="2:7" x14ac:dyDescent="0.2">
      <c r="B60" s="13"/>
      <c r="C60" s="7"/>
      <c r="D60" s="6"/>
      <c r="E60" s="5"/>
      <c r="F60" s="5"/>
      <c r="G60" s="8"/>
    </row>
    <row r="61" spans="2:7" x14ac:dyDescent="0.2">
      <c r="B61" s="13"/>
      <c r="C61" s="7"/>
      <c r="D61" s="6"/>
      <c r="E61" s="5"/>
      <c r="F61" s="5"/>
      <c r="G61" s="8"/>
    </row>
    <row r="62" spans="2:7" x14ac:dyDescent="0.2">
      <c r="B62" s="13"/>
      <c r="C62" s="7"/>
      <c r="D62" s="6"/>
      <c r="E62" s="5"/>
      <c r="F62" s="5"/>
      <c r="G62" s="8"/>
    </row>
    <row r="63" spans="2:7" x14ac:dyDescent="0.2">
      <c r="B63" s="13"/>
      <c r="C63" s="7"/>
      <c r="D63" s="6"/>
      <c r="E63" s="5"/>
      <c r="F63" s="5"/>
      <c r="G63" s="8"/>
    </row>
    <row r="64" spans="2:7" x14ac:dyDescent="0.2">
      <c r="B64" s="13"/>
      <c r="C64" s="7"/>
      <c r="D64" s="6"/>
      <c r="E64" s="5"/>
      <c r="F64" s="5"/>
      <c r="G64" s="8"/>
    </row>
    <row r="65" spans="2:7" x14ac:dyDescent="0.2">
      <c r="B65" s="13"/>
      <c r="C65" s="7"/>
      <c r="D65" s="6"/>
      <c r="E65" s="5"/>
      <c r="F65" s="5"/>
      <c r="G65" s="8"/>
    </row>
    <row r="66" spans="2:7" x14ac:dyDescent="0.2">
      <c r="B66" s="13"/>
      <c r="C66" s="7"/>
      <c r="D66" s="6"/>
      <c r="E66" s="5"/>
      <c r="F66" s="5"/>
      <c r="G66" s="8"/>
    </row>
    <row r="67" spans="2:7" x14ac:dyDescent="0.2">
      <c r="B67" s="13"/>
      <c r="C67" s="7"/>
      <c r="D67" s="6"/>
      <c r="E67" s="5"/>
      <c r="F67" s="5"/>
      <c r="G67" s="8"/>
    </row>
    <row r="68" spans="2:7" x14ac:dyDescent="0.2">
      <c r="B68" s="13"/>
      <c r="C68" s="7"/>
      <c r="D68" s="6"/>
      <c r="E68" s="5"/>
      <c r="F68" s="5"/>
      <c r="G68" s="8"/>
    </row>
    <row r="69" spans="2:7" x14ac:dyDescent="0.2">
      <c r="B69" s="13"/>
      <c r="C69" s="7"/>
      <c r="D69" s="6"/>
      <c r="E69" s="5"/>
      <c r="F69" s="5"/>
      <c r="G69" s="8"/>
    </row>
    <row r="70" spans="2:7" x14ac:dyDescent="0.2">
      <c r="B70" s="13"/>
      <c r="C70" s="7"/>
      <c r="D70" s="6"/>
      <c r="E70" s="5"/>
      <c r="F70" s="5"/>
      <c r="G70" s="8"/>
    </row>
    <row r="71" spans="2:7" x14ac:dyDescent="0.2">
      <c r="B71" s="13"/>
      <c r="C71" s="7"/>
      <c r="D71" s="6"/>
      <c r="E71" s="5"/>
      <c r="F71" s="5"/>
      <c r="G71" s="8"/>
    </row>
    <row r="72" spans="2:7" x14ac:dyDescent="0.2">
      <c r="B72" s="13"/>
      <c r="C72" s="7"/>
      <c r="D72" s="6"/>
      <c r="E72" s="5"/>
      <c r="F72" s="5"/>
      <c r="G72" s="8"/>
    </row>
    <row r="73" spans="2:7" x14ac:dyDescent="0.2">
      <c r="B73" s="13"/>
      <c r="C73" s="7"/>
      <c r="D73" s="6"/>
      <c r="E73" s="5"/>
      <c r="F73" s="5"/>
      <c r="G73" s="8"/>
    </row>
    <row r="74" spans="2:7" x14ac:dyDescent="0.2">
      <c r="B74" s="13"/>
      <c r="C74" s="7"/>
      <c r="D74" s="6"/>
      <c r="E74" s="5"/>
      <c r="F74" s="5"/>
      <c r="G74" s="8"/>
    </row>
    <row r="75" spans="2:7" x14ac:dyDescent="0.2">
      <c r="B75" s="13"/>
      <c r="C75" s="7"/>
      <c r="D75" s="6"/>
      <c r="E75" s="5"/>
      <c r="F75" s="5"/>
      <c r="G75" s="8"/>
    </row>
    <row r="76" spans="2:7" x14ac:dyDescent="0.2">
      <c r="B76" s="13"/>
      <c r="C76" s="7"/>
      <c r="D76" s="6"/>
      <c r="E76" s="5"/>
      <c r="F76" s="5"/>
      <c r="G76" s="8"/>
    </row>
    <row r="77" spans="2:7" x14ac:dyDescent="0.2">
      <c r="B77" s="13"/>
      <c r="C77" s="7"/>
      <c r="D77" s="6"/>
      <c r="E77" s="5"/>
      <c r="F77" s="5"/>
      <c r="G77" s="8"/>
    </row>
    <row r="78" spans="2:7" x14ac:dyDescent="0.2">
      <c r="B78" s="13"/>
      <c r="C78" s="7"/>
      <c r="D78" s="6"/>
      <c r="E78" s="5"/>
      <c r="F78" s="5"/>
      <c r="G78" s="8"/>
    </row>
    <row r="79" spans="2:7" x14ac:dyDescent="0.2">
      <c r="B79" s="13"/>
      <c r="C79" s="7"/>
      <c r="D79" s="6"/>
      <c r="E79" s="5"/>
      <c r="F79" s="5"/>
      <c r="G79" s="8"/>
    </row>
    <row r="80" spans="2:7" x14ac:dyDescent="0.2">
      <c r="B80" s="13"/>
      <c r="C80" s="7"/>
      <c r="D80" s="6"/>
      <c r="E80" s="5"/>
      <c r="F80" s="5"/>
      <c r="G80" s="8"/>
    </row>
    <row r="81" spans="2:7" x14ac:dyDescent="0.2">
      <c r="B81" s="13"/>
      <c r="C81" s="7"/>
      <c r="D81" s="6"/>
      <c r="E81" s="5"/>
      <c r="F81" s="5"/>
      <c r="G81" s="8"/>
    </row>
    <row r="82" spans="2:7" x14ac:dyDescent="0.2">
      <c r="B82" s="13"/>
      <c r="C82" s="7"/>
      <c r="D82" s="6"/>
      <c r="E82" s="5"/>
      <c r="F82" s="5"/>
      <c r="G82" s="8"/>
    </row>
    <row r="83" spans="2:7" x14ac:dyDescent="0.2">
      <c r="B83" s="13"/>
      <c r="C83" s="7"/>
      <c r="D83" s="6"/>
      <c r="E83" s="5"/>
      <c r="F83" s="5"/>
      <c r="G83" s="8"/>
    </row>
    <row r="84" spans="2:7" x14ac:dyDescent="0.2">
      <c r="B84" s="13"/>
      <c r="C84" s="7"/>
      <c r="D84" s="6"/>
      <c r="E84" s="5"/>
      <c r="F84" s="5"/>
      <c r="G84" s="8"/>
    </row>
    <row r="85" spans="2:7" x14ac:dyDescent="0.2">
      <c r="B85" s="13"/>
      <c r="C85" s="7"/>
      <c r="D85" s="6"/>
      <c r="E85" s="5"/>
      <c r="F85" s="5"/>
      <c r="G85" s="8"/>
    </row>
    <row r="86" spans="2:7" x14ac:dyDescent="0.2">
      <c r="B86" s="13"/>
      <c r="C86" s="7"/>
      <c r="D86" s="6"/>
      <c r="E86" s="5"/>
      <c r="F86" s="5"/>
      <c r="G86" s="8"/>
    </row>
    <row r="87" spans="2:7" x14ac:dyDescent="0.2">
      <c r="B87" s="13"/>
      <c r="C87" s="7"/>
      <c r="D87" s="6"/>
      <c r="E87" s="5"/>
      <c r="F87" s="5"/>
      <c r="G87" s="8"/>
    </row>
    <row r="88" spans="2:7" x14ac:dyDescent="0.2">
      <c r="B88" s="13"/>
      <c r="C88" s="7"/>
      <c r="D88" s="6"/>
      <c r="E88" s="5"/>
      <c r="F88" s="5"/>
      <c r="G88" s="8"/>
    </row>
    <row r="89" spans="2:7" x14ac:dyDescent="0.2">
      <c r="B89" s="13"/>
      <c r="C89" s="7"/>
      <c r="D89" s="6"/>
      <c r="E89" s="5"/>
      <c r="F89" s="5"/>
      <c r="G89" s="8"/>
    </row>
    <row r="90" spans="2:7" x14ac:dyDescent="0.2">
      <c r="B90" s="13"/>
      <c r="C90" s="7"/>
      <c r="D90" s="6"/>
      <c r="E90" s="5"/>
      <c r="F90" s="5"/>
      <c r="G90" s="8"/>
    </row>
    <row r="91" spans="2:7" x14ac:dyDescent="0.2">
      <c r="B91" s="13"/>
      <c r="C91" s="7"/>
      <c r="D91" s="6"/>
      <c r="E91" s="5"/>
      <c r="F91" s="5"/>
      <c r="G91" s="8"/>
    </row>
    <row r="92" spans="2:7" x14ac:dyDescent="0.2">
      <c r="B92" s="13"/>
      <c r="C92" s="7"/>
      <c r="D92" s="6"/>
      <c r="E92" s="5"/>
      <c r="F92" s="5"/>
      <c r="G92" s="8"/>
    </row>
    <row r="93" spans="2:7" x14ac:dyDescent="0.2">
      <c r="B93" s="13"/>
      <c r="C93" s="7"/>
      <c r="D93" s="6"/>
      <c r="E93" s="5"/>
      <c r="F93" s="5"/>
      <c r="G93" s="8"/>
    </row>
    <row r="94" spans="2:7" x14ac:dyDescent="0.2">
      <c r="B94" s="13"/>
      <c r="C94" s="7"/>
      <c r="D94" s="6"/>
      <c r="E94" s="5"/>
      <c r="F94" s="5"/>
      <c r="G94" s="8"/>
    </row>
    <row r="95" spans="2:7" x14ac:dyDescent="0.2">
      <c r="B95" s="13"/>
      <c r="C95" s="7"/>
      <c r="D95" s="6"/>
      <c r="E95" s="5"/>
      <c r="F95" s="5"/>
      <c r="G95" s="8"/>
    </row>
    <row r="96" spans="2:7" x14ac:dyDescent="0.2">
      <c r="B96" s="13"/>
      <c r="C96" s="7"/>
      <c r="D96" s="6"/>
      <c r="E96" s="5"/>
      <c r="F96" s="5"/>
      <c r="G96" s="8"/>
    </row>
    <row r="97" spans="2:7" x14ac:dyDescent="0.2">
      <c r="B97" s="13"/>
      <c r="C97" s="7"/>
      <c r="D97" s="6"/>
      <c r="E97" s="5"/>
      <c r="F97" s="5"/>
      <c r="G97" s="8"/>
    </row>
    <row r="98" spans="2:7" x14ac:dyDescent="0.2">
      <c r="B98" s="13"/>
      <c r="C98" s="7"/>
      <c r="D98" s="6"/>
      <c r="E98" s="5"/>
      <c r="F98" s="5"/>
      <c r="G98" s="8"/>
    </row>
    <row r="99" spans="2:7" x14ac:dyDescent="0.2">
      <c r="B99" s="13"/>
      <c r="C99" s="7"/>
      <c r="D99" s="6"/>
      <c r="E99" s="5"/>
      <c r="F99" s="5"/>
      <c r="G99" s="8"/>
    </row>
    <row r="100" spans="2:7" x14ac:dyDescent="0.2">
      <c r="B100" s="13"/>
      <c r="C100" s="7"/>
      <c r="D100" s="6"/>
      <c r="E100" s="5"/>
      <c r="F100" s="5"/>
      <c r="G100" s="8"/>
    </row>
    <row r="101" spans="2:7" x14ac:dyDescent="0.2">
      <c r="B101" s="13"/>
      <c r="C101" s="7"/>
      <c r="D101" s="6"/>
      <c r="E101" s="5"/>
      <c r="F101" s="5"/>
      <c r="G101" s="8"/>
    </row>
    <row r="102" spans="2:7" x14ac:dyDescent="0.2">
      <c r="B102" s="13"/>
      <c r="C102" s="7"/>
      <c r="D102" s="6"/>
      <c r="E102" s="5"/>
      <c r="F102" s="5"/>
      <c r="G102" s="8"/>
    </row>
    <row r="103" spans="2:7" x14ac:dyDescent="0.2">
      <c r="B103" s="13"/>
      <c r="C103" s="7"/>
      <c r="D103" s="6"/>
      <c r="E103" s="5"/>
      <c r="F103" s="5"/>
      <c r="G103" s="8"/>
    </row>
    <row r="104" spans="2:7" x14ac:dyDescent="0.2">
      <c r="B104" s="13"/>
      <c r="C104" s="7"/>
      <c r="D104" s="6"/>
      <c r="E104" s="5"/>
      <c r="F104" s="5"/>
      <c r="G104" s="8"/>
    </row>
    <row r="105" spans="2:7" x14ac:dyDescent="0.2">
      <c r="B105" s="13"/>
      <c r="C105" s="7"/>
      <c r="D105" s="6"/>
      <c r="E105" s="5"/>
      <c r="F105" s="5"/>
      <c r="G105" s="8"/>
    </row>
    <row r="106" spans="2:7" x14ac:dyDescent="0.2">
      <c r="B106" s="13"/>
      <c r="C106" s="7"/>
      <c r="D106" s="6"/>
      <c r="E106" s="5"/>
      <c r="F106" s="5"/>
      <c r="G106" s="8"/>
    </row>
    <row r="107" spans="2:7" x14ac:dyDescent="0.2">
      <c r="B107" s="13"/>
      <c r="C107" s="7"/>
      <c r="D107" s="6"/>
      <c r="E107" s="5"/>
      <c r="F107" s="5"/>
      <c r="G107" s="8"/>
    </row>
    <row r="108" spans="2:7" x14ac:dyDescent="0.2">
      <c r="B108" s="13"/>
      <c r="C108" s="7"/>
      <c r="D108" s="6"/>
      <c r="E108" s="5"/>
      <c r="F108" s="5"/>
      <c r="G108" s="8"/>
    </row>
    <row r="109" spans="2:7" x14ac:dyDescent="0.2">
      <c r="B109" s="13"/>
      <c r="C109" s="7"/>
      <c r="D109" s="6"/>
      <c r="E109" s="5"/>
      <c r="F109" s="5"/>
      <c r="G109" s="8"/>
    </row>
    <row r="110" spans="2:7" x14ac:dyDescent="0.2">
      <c r="B110" s="13"/>
      <c r="C110" s="7"/>
      <c r="D110" s="6"/>
      <c r="E110" s="5"/>
      <c r="F110" s="5"/>
      <c r="G110" s="8"/>
    </row>
    <row r="111" spans="2:7" x14ac:dyDescent="0.2">
      <c r="B111" s="13"/>
      <c r="C111" s="7"/>
      <c r="D111" s="6"/>
      <c r="E111" s="5"/>
      <c r="F111" s="5"/>
      <c r="G111" s="8"/>
    </row>
    <row r="112" spans="2:7" x14ac:dyDescent="0.2">
      <c r="B112" s="13"/>
      <c r="C112" s="7"/>
      <c r="D112" s="6"/>
      <c r="E112" s="5"/>
      <c r="F112" s="5"/>
      <c r="G112" s="8"/>
    </row>
    <row r="113" spans="2:7" x14ac:dyDescent="0.2">
      <c r="B113" s="13"/>
      <c r="C113" s="7"/>
      <c r="D113" s="6"/>
      <c r="E113" s="5"/>
      <c r="F113" s="5"/>
      <c r="G113" s="8"/>
    </row>
    <row r="114" spans="2:7" x14ac:dyDescent="0.2">
      <c r="B114" s="13"/>
      <c r="C114" s="7"/>
      <c r="D114" s="6"/>
      <c r="E114" s="5"/>
      <c r="F114" s="5"/>
      <c r="G114" s="8"/>
    </row>
    <row r="115" spans="2:7" x14ac:dyDescent="0.2">
      <c r="B115" s="13"/>
      <c r="C115" s="7"/>
      <c r="D115" s="6"/>
      <c r="E115" s="5"/>
      <c r="F115" s="5"/>
      <c r="G115" s="8"/>
    </row>
    <row r="116" spans="2:7" x14ac:dyDescent="0.2">
      <c r="B116" s="13"/>
      <c r="C116" s="7"/>
      <c r="D116" s="6"/>
      <c r="E116" s="5"/>
      <c r="F116" s="5"/>
      <c r="G116" s="8"/>
    </row>
    <row r="117" spans="2:7" x14ac:dyDescent="0.2">
      <c r="B117" s="13"/>
      <c r="C117" s="7"/>
      <c r="D117" s="6"/>
      <c r="E117" s="5"/>
      <c r="F117" s="5"/>
      <c r="G117" s="8"/>
    </row>
    <row r="118" spans="2:7" x14ac:dyDescent="0.2">
      <c r="B118" s="13"/>
      <c r="C118" s="7"/>
      <c r="D118" s="6"/>
      <c r="E118" s="5"/>
      <c r="F118" s="5"/>
      <c r="G118" s="8"/>
    </row>
    <row r="119" spans="2:7" x14ac:dyDescent="0.2">
      <c r="B119" s="13"/>
      <c r="C119" s="7"/>
      <c r="D119" s="6"/>
      <c r="E119" s="5"/>
      <c r="F119" s="5"/>
      <c r="G119" s="8"/>
    </row>
    <row r="120" spans="2:7" x14ac:dyDescent="0.2">
      <c r="B120" s="13"/>
      <c r="C120" s="7"/>
      <c r="D120" s="6"/>
      <c r="E120" s="5"/>
      <c r="F120" s="5"/>
      <c r="G120" s="8"/>
    </row>
    <row r="121" spans="2:7" x14ac:dyDescent="0.2">
      <c r="B121" s="13"/>
      <c r="C121" s="7"/>
      <c r="D121" s="6"/>
      <c r="E121" s="5"/>
      <c r="F121" s="5"/>
      <c r="G121" s="8"/>
    </row>
    <row r="122" spans="2:7" x14ac:dyDescent="0.2">
      <c r="B122" s="13"/>
      <c r="C122" s="7"/>
      <c r="D122" s="6"/>
      <c r="E122" s="5"/>
      <c r="F122" s="5"/>
      <c r="G122" s="8"/>
    </row>
    <row r="123" spans="2:7" x14ac:dyDescent="0.2">
      <c r="B123" s="13"/>
      <c r="C123" s="7"/>
      <c r="D123" s="6"/>
      <c r="E123" s="5"/>
      <c r="F123" s="5"/>
      <c r="G123" s="8"/>
    </row>
    <row r="124" spans="2:7" x14ac:dyDescent="0.2">
      <c r="B124" s="13"/>
      <c r="C124" s="7"/>
      <c r="D124" s="6"/>
      <c r="E124" s="5"/>
      <c r="F124" s="5"/>
      <c r="G124" s="8"/>
    </row>
    <row r="125" spans="2:7" x14ac:dyDescent="0.2">
      <c r="B125" s="13"/>
      <c r="C125" s="7"/>
      <c r="D125" s="6"/>
      <c r="E125" s="5"/>
      <c r="F125" s="5"/>
      <c r="G125" s="8"/>
    </row>
    <row r="126" spans="2:7" x14ac:dyDescent="0.2">
      <c r="B126" s="13"/>
      <c r="C126" s="7"/>
      <c r="D126" s="6"/>
      <c r="E126" s="5"/>
      <c r="F126" s="5"/>
      <c r="G126" s="8"/>
    </row>
    <row r="127" spans="2:7" x14ac:dyDescent="0.2">
      <c r="B127" s="13"/>
      <c r="C127" s="7"/>
      <c r="D127" s="6"/>
      <c r="E127" s="5"/>
      <c r="F127" s="5"/>
      <c r="G127" s="8"/>
    </row>
    <row r="128" spans="2:7" x14ac:dyDescent="0.2">
      <c r="B128" s="13"/>
      <c r="C128" s="7"/>
      <c r="D128" s="6"/>
      <c r="E128" s="5"/>
      <c r="F128" s="5"/>
      <c r="G128" s="8"/>
    </row>
    <row r="129" spans="2:7" x14ac:dyDescent="0.2">
      <c r="B129" s="13"/>
      <c r="C129" s="7"/>
      <c r="D129" s="6"/>
      <c r="E129" s="5"/>
      <c r="F129" s="5"/>
      <c r="G129" s="8"/>
    </row>
    <row r="130" spans="2:7" x14ac:dyDescent="0.2">
      <c r="B130" s="13"/>
      <c r="C130" s="7"/>
      <c r="D130" s="6"/>
      <c r="E130" s="5"/>
      <c r="F130" s="5"/>
      <c r="G130" s="8"/>
    </row>
    <row r="131" spans="2:7" x14ac:dyDescent="0.2">
      <c r="B131" s="13"/>
      <c r="C131" s="7"/>
      <c r="D131" s="6"/>
      <c r="E131" s="5"/>
      <c r="F131" s="5"/>
      <c r="G131" s="8"/>
    </row>
    <row r="132" spans="2:7" x14ac:dyDescent="0.2">
      <c r="B132" s="13"/>
      <c r="C132" s="7"/>
      <c r="D132" s="6"/>
      <c r="E132" s="5"/>
      <c r="F132" s="5"/>
      <c r="G132" s="8"/>
    </row>
    <row r="133" spans="2:7" x14ac:dyDescent="0.2">
      <c r="B133" s="13"/>
      <c r="C133" s="7"/>
      <c r="D133" s="6"/>
      <c r="E133" s="5"/>
      <c r="F133" s="5"/>
      <c r="G133" s="8"/>
    </row>
    <row r="134" spans="2:7" x14ac:dyDescent="0.2">
      <c r="B134" s="13"/>
      <c r="C134" s="7"/>
      <c r="D134" s="6"/>
      <c r="E134" s="5"/>
      <c r="F134" s="5"/>
      <c r="G134" s="8"/>
    </row>
    <row r="135" spans="2:7" x14ac:dyDescent="0.2">
      <c r="B135" s="13"/>
      <c r="C135" s="7"/>
      <c r="D135" s="6"/>
      <c r="E135" s="5"/>
      <c r="F135" s="5"/>
      <c r="G135" s="8"/>
    </row>
    <row r="136" spans="2:7" x14ac:dyDescent="0.2">
      <c r="B136" s="13"/>
      <c r="C136" s="7"/>
      <c r="D136" s="6"/>
      <c r="E136" s="5"/>
      <c r="F136" s="5"/>
      <c r="G136" s="8"/>
    </row>
    <row r="137" spans="2:7" x14ac:dyDescent="0.2">
      <c r="B137" s="13"/>
      <c r="C137" s="7"/>
      <c r="D137" s="6"/>
      <c r="E137" s="5"/>
      <c r="F137" s="5"/>
      <c r="G137" s="8"/>
    </row>
    <row r="138" spans="2:7" x14ac:dyDescent="0.2">
      <c r="B138" s="13"/>
      <c r="C138" s="7"/>
      <c r="D138" s="6"/>
      <c r="E138" s="5"/>
      <c r="F138" s="5"/>
      <c r="G138" s="8"/>
    </row>
    <row r="139" spans="2:7" x14ac:dyDescent="0.2">
      <c r="B139" s="13"/>
      <c r="C139" s="7"/>
      <c r="D139" s="6"/>
      <c r="E139" s="5"/>
      <c r="F139" s="5"/>
      <c r="G139" s="8"/>
    </row>
    <row r="140" spans="2:7" x14ac:dyDescent="0.2">
      <c r="B140" s="13"/>
      <c r="C140" s="7"/>
      <c r="D140" s="6"/>
      <c r="E140" s="5"/>
      <c r="F140" s="5"/>
      <c r="G140" s="8"/>
    </row>
    <row r="141" spans="2:7" x14ac:dyDescent="0.2">
      <c r="B141" s="13"/>
      <c r="C141" s="7"/>
      <c r="D141" s="6"/>
      <c r="E141" s="5"/>
      <c r="F141" s="5"/>
      <c r="G141" s="8"/>
    </row>
    <row r="142" spans="2:7" x14ac:dyDescent="0.2">
      <c r="B142" s="13"/>
      <c r="C142" s="7"/>
      <c r="D142" s="6"/>
      <c r="E142" s="5"/>
      <c r="F142" s="5"/>
      <c r="G142" s="8"/>
    </row>
    <row r="143" spans="2:7" x14ac:dyDescent="0.2">
      <c r="B143" s="13"/>
      <c r="C143" s="7"/>
      <c r="D143" s="6"/>
      <c r="E143" s="5"/>
      <c r="F143" s="5"/>
      <c r="G143" s="8"/>
    </row>
    <row r="144" spans="2:7" x14ac:dyDescent="0.2">
      <c r="B144" s="13"/>
      <c r="C144" s="7"/>
      <c r="D144" s="6"/>
      <c r="E144" s="5"/>
      <c r="F144" s="5"/>
      <c r="G144" s="8"/>
    </row>
    <row r="145" spans="2:7" x14ac:dyDescent="0.2">
      <c r="B145" s="13"/>
      <c r="C145" s="7"/>
      <c r="D145" s="6"/>
      <c r="E145" s="5"/>
      <c r="F145" s="5"/>
      <c r="G145" s="8"/>
    </row>
    <row r="146" spans="2:7" x14ac:dyDescent="0.2">
      <c r="B146" s="13"/>
      <c r="C146" s="7"/>
      <c r="D146" s="6"/>
      <c r="E146" s="5"/>
      <c r="F146" s="5"/>
      <c r="G146" s="8"/>
    </row>
    <row r="147" spans="2:7" x14ac:dyDescent="0.2">
      <c r="B147" s="13"/>
      <c r="C147" s="7"/>
      <c r="D147" s="6"/>
      <c r="E147" s="5"/>
      <c r="F147" s="5"/>
      <c r="G147" s="8"/>
    </row>
    <row r="148" spans="2:7" x14ac:dyDescent="0.2">
      <c r="B148" s="13"/>
      <c r="C148" s="7"/>
      <c r="D148" s="6"/>
      <c r="E148" s="5"/>
      <c r="F148" s="5"/>
      <c r="G148" s="8"/>
    </row>
    <row r="149" spans="2:7" x14ac:dyDescent="0.2">
      <c r="B149" s="13"/>
      <c r="C149" s="7"/>
      <c r="D149" s="6"/>
      <c r="E149" s="5"/>
      <c r="F149" s="5"/>
      <c r="G149" s="8"/>
    </row>
    <row r="150" spans="2:7" x14ac:dyDescent="0.2">
      <c r="B150" s="13"/>
      <c r="C150" s="7"/>
      <c r="D150" s="6"/>
      <c r="E150" s="5"/>
      <c r="F150" s="5"/>
      <c r="G150" s="8"/>
    </row>
    <row r="151" spans="2:7" x14ac:dyDescent="0.2">
      <c r="B151" s="13"/>
      <c r="C151" s="7"/>
      <c r="D151" s="6"/>
      <c r="E151" s="5"/>
      <c r="F151" s="5"/>
      <c r="G151" s="8"/>
    </row>
    <row r="152" spans="2:7" x14ac:dyDescent="0.2">
      <c r="B152" s="13"/>
      <c r="C152" s="7"/>
      <c r="D152" s="6"/>
      <c r="E152" s="5"/>
      <c r="F152" s="5"/>
      <c r="G152" s="8"/>
    </row>
    <row r="153" spans="2:7" x14ac:dyDescent="0.2">
      <c r="B153" s="13"/>
      <c r="C153" s="7"/>
      <c r="D153" s="6"/>
      <c r="E153" s="5"/>
      <c r="F153" s="5"/>
      <c r="G153" s="8"/>
    </row>
    <row r="154" spans="2:7" x14ac:dyDescent="0.2">
      <c r="B154" s="13"/>
      <c r="C154" s="7"/>
      <c r="D154" s="6"/>
      <c r="E154" s="5"/>
      <c r="F154" s="5"/>
      <c r="G154" s="8"/>
    </row>
    <row r="155" spans="2:7" x14ac:dyDescent="0.2">
      <c r="B155" s="13"/>
      <c r="C155" s="7"/>
      <c r="D155" s="6"/>
      <c r="E155" s="5"/>
      <c r="F155" s="5"/>
      <c r="G155" s="8"/>
    </row>
    <row r="156" spans="2:7" x14ac:dyDescent="0.2">
      <c r="B156" s="13"/>
      <c r="C156" s="7"/>
      <c r="D156" s="6"/>
      <c r="E156" s="5"/>
      <c r="F156" s="5"/>
      <c r="G156" s="8"/>
    </row>
    <row r="157" spans="2:7" x14ac:dyDescent="0.2">
      <c r="B157" s="13"/>
      <c r="C157" s="7"/>
      <c r="D157" s="6"/>
      <c r="E157" s="5"/>
      <c r="F157" s="5"/>
      <c r="G157" s="8"/>
    </row>
    <row r="158" spans="2:7" x14ac:dyDescent="0.2">
      <c r="B158" s="13"/>
      <c r="C158" s="7"/>
      <c r="D158" s="6"/>
      <c r="E158" s="5"/>
      <c r="F158" s="5"/>
      <c r="G158" s="8"/>
    </row>
    <row r="159" spans="2:7" x14ac:dyDescent="0.2">
      <c r="B159" s="13"/>
      <c r="C159" s="7"/>
      <c r="D159" s="6"/>
      <c r="E159" s="5"/>
      <c r="F159" s="5"/>
      <c r="G159" s="8"/>
    </row>
    <row r="160" spans="2:7" x14ac:dyDescent="0.2">
      <c r="B160" s="13"/>
      <c r="C160" s="7"/>
      <c r="D160" s="6"/>
      <c r="E160" s="5"/>
      <c r="F160" s="5"/>
      <c r="G160" s="8"/>
    </row>
    <row r="161" spans="2:7" x14ac:dyDescent="0.2">
      <c r="B161" s="13"/>
      <c r="C161" s="7"/>
      <c r="D161" s="6"/>
      <c r="E161" s="5"/>
      <c r="F161" s="5"/>
      <c r="G161" s="8"/>
    </row>
    <row r="162" spans="2:7" x14ac:dyDescent="0.2">
      <c r="B162" s="13"/>
      <c r="C162" s="7"/>
      <c r="D162" s="6"/>
      <c r="E162" s="5"/>
      <c r="F162" s="5"/>
      <c r="G162" s="8"/>
    </row>
    <row r="163" spans="2:7" x14ac:dyDescent="0.2">
      <c r="B163" s="13"/>
      <c r="C163" s="7"/>
      <c r="D163" s="6"/>
      <c r="E163" s="5"/>
      <c r="F163" s="5"/>
      <c r="G163" s="8"/>
    </row>
    <row r="164" spans="2:7" x14ac:dyDescent="0.2">
      <c r="B164" s="13"/>
      <c r="C164" s="7"/>
      <c r="D164" s="6"/>
      <c r="E164" s="5"/>
      <c r="F164" s="5"/>
      <c r="G164" s="8"/>
    </row>
    <row r="165" spans="2:7" x14ac:dyDescent="0.2">
      <c r="B165" s="13"/>
      <c r="C165" s="7"/>
      <c r="D165" s="6"/>
      <c r="E165" s="5"/>
      <c r="F165" s="5"/>
      <c r="G165" s="8"/>
    </row>
    <row r="166" spans="2:7" x14ac:dyDescent="0.2">
      <c r="B166" s="13"/>
      <c r="C166" s="7"/>
      <c r="D166" s="6"/>
      <c r="E166" s="5"/>
      <c r="F166" s="5"/>
      <c r="G166" s="8"/>
    </row>
    <row r="167" spans="2:7" x14ac:dyDescent="0.2">
      <c r="B167" s="13"/>
      <c r="C167" s="7"/>
      <c r="D167" s="6"/>
      <c r="E167" s="5"/>
      <c r="F167" s="5"/>
      <c r="G167" s="8"/>
    </row>
    <row r="168" spans="2:7" x14ac:dyDescent="0.2">
      <c r="B168" s="13"/>
      <c r="C168" s="7"/>
      <c r="D168" s="6"/>
      <c r="E168" s="5"/>
      <c r="F168" s="5"/>
      <c r="G168" s="8"/>
    </row>
    <row r="169" spans="2:7" x14ac:dyDescent="0.2">
      <c r="B169" s="13"/>
      <c r="C169" s="7"/>
      <c r="D169" s="6"/>
      <c r="E169" s="5"/>
      <c r="F169" s="5"/>
      <c r="G169" s="8"/>
    </row>
    <row r="170" spans="2:7" x14ac:dyDescent="0.2">
      <c r="B170" s="13"/>
      <c r="C170" s="7"/>
      <c r="D170" s="6"/>
      <c r="E170" s="5"/>
      <c r="F170" s="5"/>
      <c r="G170" s="8"/>
    </row>
    <row r="171" spans="2:7" x14ac:dyDescent="0.2">
      <c r="B171" s="13"/>
      <c r="C171" s="7"/>
      <c r="D171" s="6"/>
      <c r="E171" s="5"/>
      <c r="F171" s="5"/>
      <c r="G171" s="8"/>
    </row>
    <row r="172" spans="2:7" x14ac:dyDescent="0.2">
      <c r="B172" s="13"/>
      <c r="C172" s="7"/>
      <c r="D172" s="6"/>
      <c r="E172" s="5"/>
      <c r="F172" s="5"/>
      <c r="G172" s="8"/>
    </row>
    <row r="173" spans="2:7" x14ac:dyDescent="0.2">
      <c r="B173" s="13"/>
      <c r="C173" s="7"/>
      <c r="D173" s="6"/>
      <c r="E173" s="5"/>
      <c r="F173" s="5"/>
      <c r="G173" s="8"/>
    </row>
    <row r="174" spans="2:7" x14ac:dyDescent="0.2">
      <c r="B174" s="13"/>
      <c r="C174" s="7"/>
      <c r="D174" s="6"/>
      <c r="E174" s="5"/>
      <c r="F174" s="5"/>
      <c r="G174" s="8"/>
    </row>
    <row r="175" spans="2:7" x14ac:dyDescent="0.2">
      <c r="B175" s="13"/>
      <c r="C175" s="7"/>
      <c r="D175" s="6"/>
      <c r="E175" s="5"/>
      <c r="F175" s="5"/>
      <c r="G175" s="8"/>
    </row>
    <row r="176" spans="2:7" x14ac:dyDescent="0.2">
      <c r="B176" s="13"/>
      <c r="C176" s="7"/>
      <c r="D176" s="6"/>
      <c r="E176" s="5"/>
      <c r="F176" s="5"/>
      <c r="G176" s="8"/>
    </row>
    <row r="177" spans="2:7" x14ac:dyDescent="0.2">
      <c r="B177" s="13"/>
      <c r="C177" s="7"/>
      <c r="D177" s="6"/>
      <c r="E177" s="5"/>
      <c r="F177" s="5"/>
      <c r="G177" s="8"/>
    </row>
    <row r="178" spans="2:7" x14ac:dyDescent="0.2">
      <c r="B178" s="13"/>
      <c r="C178" s="7"/>
      <c r="D178" s="6"/>
      <c r="E178" s="5"/>
      <c r="F178" s="5"/>
      <c r="G178" s="8"/>
    </row>
    <row r="179" spans="2:7" x14ac:dyDescent="0.2">
      <c r="B179" s="13"/>
      <c r="C179" s="7"/>
      <c r="D179" s="6"/>
      <c r="E179" s="5"/>
      <c r="F179" s="5"/>
      <c r="G179" s="8"/>
    </row>
    <row r="180" spans="2:7" x14ac:dyDescent="0.2">
      <c r="B180" s="13"/>
      <c r="C180" s="7"/>
      <c r="D180" s="6"/>
      <c r="E180" s="5"/>
      <c r="F180" s="5"/>
      <c r="G180" s="8"/>
    </row>
    <row r="181" spans="2:7" x14ac:dyDescent="0.2">
      <c r="B181" s="13"/>
      <c r="C181" s="7"/>
      <c r="D181" s="6"/>
      <c r="E181" s="5"/>
      <c r="F181" s="5"/>
      <c r="G181" s="8"/>
    </row>
    <row r="182" spans="2:7" x14ac:dyDescent="0.2">
      <c r="B182" s="13"/>
      <c r="C182" s="7"/>
      <c r="D182" s="6"/>
      <c r="E182" s="5"/>
      <c r="F182" s="5"/>
      <c r="G182" s="8"/>
    </row>
    <row r="183" spans="2:7" x14ac:dyDescent="0.2">
      <c r="B183" s="13"/>
      <c r="C183" s="7"/>
      <c r="D183" s="6"/>
      <c r="E183" s="5"/>
      <c r="F183" s="5"/>
      <c r="G183" s="8"/>
    </row>
    <row r="184" spans="2:7" x14ac:dyDescent="0.2">
      <c r="B184" s="13"/>
      <c r="C184" s="7"/>
      <c r="D184" s="6"/>
      <c r="E184" s="5"/>
      <c r="F184" s="5"/>
      <c r="G184" s="8"/>
    </row>
    <row r="185" spans="2:7" x14ac:dyDescent="0.2">
      <c r="B185" s="13"/>
      <c r="C185" s="7"/>
      <c r="D185" s="6"/>
      <c r="E185" s="5"/>
      <c r="F185" s="5"/>
      <c r="G185" s="8"/>
    </row>
    <row r="186" spans="2:7" x14ac:dyDescent="0.2">
      <c r="B186" s="13"/>
      <c r="C186" s="7"/>
      <c r="D186" s="6"/>
      <c r="E186" s="5"/>
      <c r="F186" s="5"/>
      <c r="G186" s="8"/>
    </row>
    <row r="187" spans="2:7" x14ac:dyDescent="0.2">
      <c r="B187" s="13"/>
      <c r="C187" s="7"/>
      <c r="D187" s="6"/>
      <c r="E187" s="5"/>
      <c r="F187" s="5"/>
      <c r="G187" s="8"/>
    </row>
    <row r="188" spans="2:7" x14ac:dyDescent="0.2">
      <c r="B188" s="13"/>
      <c r="C188" s="7"/>
      <c r="D188" s="6"/>
      <c r="E188" s="5"/>
      <c r="F188" s="5"/>
      <c r="G188" s="8"/>
    </row>
    <row r="189" spans="2:7" x14ac:dyDescent="0.2">
      <c r="B189" s="13"/>
      <c r="C189" s="7"/>
      <c r="D189" s="6"/>
      <c r="E189" s="5"/>
      <c r="F189" s="5"/>
      <c r="G189" s="8"/>
    </row>
    <row r="190" spans="2:7" x14ac:dyDescent="0.2">
      <c r="B190" s="13"/>
      <c r="C190" s="7"/>
      <c r="D190" s="6"/>
      <c r="E190" s="5"/>
      <c r="F190" s="5"/>
      <c r="G190" s="8"/>
    </row>
    <row r="191" spans="2:7" x14ac:dyDescent="0.2">
      <c r="B191" s="13"/>
      <c r="C191" s="7"/>
      <c r="D191" s="6"/>
      <c r="E191" s="5"/>
      <c r="F191" s="5"/>
      <c r="G191" s="8"/>
    </row>
    <row r="192" spans="2:7" x14ac:dyDescent="0.2">
      <c r="B192" s="13"/>
      <c r="C192" s="7"/>
      <c r="D192" s="6"/>
      <c r="E192" s="5"/>
      <c r="F192" s="5"/>
      <c r="G192" s="8"/>
    </row>
    <row r="193" spans="2:7" x14ac:dyDescent="0.2">
      <c r="B193" s="13"/>
      <c r="C193" s="7"/>
      <c r="D193" s="6"/>
      <c r="E193" s="5"/>
      <c r="F193" s="5"/>
      <c r="G193" s="8"/>
    </row>
    <row r="194" spans="2:7" x14ac:dyDescent="0.2">
      <c r="B194" s="13"/>
      <c r="C194" s="7"/>
      <c r="D194" s="6"/>
      <c r="E194" s="5"/>
      <c r="F194" s="5"/>
      <c r="G194" s="8"/>
    </row>
    <row r="195" spans="2:7" x14ac:dyDescent="0.2">
      <c r="B195" s="13"/>
      <c r="C195" s="7"/>
      <c r="D195" s="6"/>
      <c r="E195" s="5"/>
      <c r="F195" s="5"/>
      <c r="G195" s="8"/>
    </row>
    <row r="196" spans="2:7" x14ac:dyDescent="0.2">
      <c r="B196" s="13"/>
      <c r="C196" s="7"/>
      <c r="D196" s="6"/>
      <c r="E196" s="5"/>
      <c r="F196" s="5"/>
      <c r="G196" s="8"/>
    </row>
    <row r="197" spans="2:7" x14ac:dyDescent="0.2">
      <c r="B197" s="13"/>
      <c r="C197" s="7"/>
      <c r="D197" s="6"/>
      <c r="E197" s="5"/>
      <c r="F197" s="5"/>
      <c r="G197" s="8"/>
    </row>
    <row r="198" spans="2:7" x14ac:dyDescent="0.2">
      <c r="B198" s="13"/>
      <c r="C198" s="7"/>
      <c r="D198" s="6"/>
      <c r="E198" s="5"/>
      <c r="F198" s="5"/>
      <c r="G198" s="8"/>
    </row>
    <row r="199" spans="2:7" x14ac:dyDescent="0.2">
      <c r="B199" s="13"/>
      <c r="C199" s="7"/>
      <c r="D199" s="6"/>
      <c r="E199" s="5"/>
      <c r="F199" s="5"/>
      <c r="G199" s="8"/>
    </row>
    <row r="200" spans="2:7" x14ac:dyDescent="0.2">
      <c r="B200" s="13"/>
      <c r="C200" s="7"/>
      <c r="D200" s="6"/>
      <c r="E200" s="5"/>
      <c r="F200" s="5"/>
      <c r="G200" s="8"/>
    </row>
    <row r="201" spans="2:7" x14ac:dyDescent="0.2">
      <c r="B201" s="13"/>
      <c r="C201" s="7"/>
      <c r="D201" s="6"/>
      <c r="E201" s="5"/>
      <c r="F201" s="5"/>
      <c r="G201" s="8"/>
    </row>
    <row r="202" spans="2:7" x14ac:dyDescent="0.2">
      <c r="B202" s="13"/>
      <c r="C202" s="7"/>
      <c r="D202" s="6"/>
      <c r="E202" s="5"/>
      <c r="F202" s="5"/>
      <c r="G202" s="8"/>
    </row>
    <row r="203" spans="2:7" x14ac:dyDescent="0.2">
      <c r="B203" s="13"/>
      <c r="C203" s="7"/>
      <c r="D203" s="6"/>
      <c r="E203" s="5"/>
      <c r="F203" s="5"/>
      <c r="G203" s="8"/>
    </row>
    <row r="204" spans="2:7" x14ac:dyDescent="0.2">
      <c r="B204" s="13"/>
      <c r="C204" s="7"/>
      <c r="D204" s="6"/>
      <c r="E204" s="5"/>
      <c r="F204" s="5"/>
      <c r="G204" s="8"/>
    </row>
    <row r="205" spans="2:7" x14ac:dyDescent="0.2">
      <c r="B205" s="13"/>
      <c r="C205" s="7"/>
      <c r="D205" s="6"/>
      <c r="E205" s="5"/>
      <c r="F205" s="5"/>
      <c r="G205" s="8"/>
    </row>
    <row r="206" spans="2:7" x14ac:dyDescent="0.2">
      <c r="B206" s="13"/>
      <c r="C206" s="7"/>
      <c r="D206" s="6"/>
      <c r="E206" s="5"/>
      <c r="F206" s="5"/>
      <c r="G206" s="8"/>
    </row>
    <row r="207" spans="2:7" x14ac:dyDescent="0.2">
      <c r="B207" s="13"/>
      <c r="C207" s="7"/>
      <c r="D207" s="6"/>
      <c r="E207" s="5"/>
      <c r="F207" s="5"/>
      <c r="G207" s="8"/>
    </row>
    <row r="208" spans="2:7" x14ac:dyDescent="0.2">
      <c r="B208" s="13"/>
      <c r="C208" s="7"/>
      <c r="D208" s="6"/>
      <c r="E208" s="5"/>
      <c r="F208" s="5"/>
      <c r="G208" s="8"/>
    </row>
    <row r="209" spans="2:7" x14ac:dyDescent="0.2">
      <c r="B209" s="13"/>
      <c r="C209" s="7"/>
      <c r="D209" s="6"/>
      <c r="E209" s="5"/>
      <c r="F209" s="5"/>
      <c r="G209" s="8"/>
    </row>
    <row r="210" spans="2:7" x14ac:dyDescent="0.2">
      <c r="B210" s="13"/>
      <c r="C210" s="7"/>
      <c r="D210" s="6"/>
      <c r="E210" s="5"/>
      <c r="F210" s="5"/>
      <c r="G210" s="8"/>
    </row>
    <row r="211" spans="2:7" x14ac:dyDescent="0.2">
      <c r="B211" s="13"/>
      <c r="C211" s="7"/>
      <c r="D211" s="6"/>
      <c r="E211" s="5"/>
      <c r="F211" s="5"/>
      <c r="G211" s="8"/>
    </row>
    <row r="212" spans="2:7" x14ac:dyDescent="0.2">
      <c r="B212" s="13"/>
      <c r="C212" s="7"/>
      <c r="D212" s="6"/>
      <c r="E212" s="5"/>
      <c r="F212" s="5"/>
      <c r="G212" s="8"/>
    </row>
    <row r="213" spans="2:7" x14ac:dyDescent="0.2">
      <c r="B213" s="13"/>
      <c r="C213" s="7"/>
      <c r="D213" s="6"/>
      <c r="E213" s="5"/>
      <c r="F213" s="5"/>
      <c r="G213" s="8"/>
    </row>
    <row r="214" spans="2:7" x14ac:dyDescent="0.2">
      <c r="B214" s="13"/>
      <c r="C214" s="7"/>
      <c r="D214" s="6"/>
      <c r="E214" s="5"/>
      <c r="F214" s="5"/>
      <c r="G214" s="8"/>
    </row>
    <row r="215" spans="2:7" x14ac:dyDescent="0.2">
      <c r="B215" s="13"/>
      <c r="C215" s="7"/>
      <c r="D215" s="6"/>
      <c r="E215" s="5"/>
      <c r="F215" s="5"/>
      <c r="G215" s="8"/>
    </row>
    <row r="216" spans="2:7" x14ac:dyDescent="0.2">
      <c r="B216" s="13"/>
      <c r="C216" s="7"/>
      <c r="D216" s="6"/>
      <c r="E216" s="5"/>
      <c r="F216" s="5"/>
      <c r="G216" s="8"/>
    </row>
    <row r="217" spans="2:7" x14ac:dyDescent="0.2">
      <c r="B217" s="13"/>
      <c r="C217" s="7"/>
      <c r="D217" s="6"/>
      <c r="E217" s="5"/>
      <c r="F217" s="5"/>
      <c r="G217" s="8"/>
    </row>
    <row r="218" spans="2:7" x14ac:dyDescent="0.2">
      <c r="B218" s="13"/>
      <c r="C218" s="7"/>
      <c r="D218" s="6"/>
      <c r="E218" s="5"/>
      <c r="F218" s="5"/>
      <c r="G218" s="8"/>
    </row>
    <row r="219" spans="2:7" x14ac:dyDescent="0.2">
      <c r="B219" s="13"/>
      <c r="C219" s="7"/>
      <c r="D219" s="6"/>
      <c r="E219" s="5"/>
      <c r="F219" s="5"/>
      <c r="G219" s="8"/>
    </row>
    <row r="220" spans="2:7" x14ac:dyDescent="0.2">
      <c r="B220" s="13"/>
      <c r="C220" s="7"/>
      <c r="D220" s="6"/>
      <c r="E220" s="5"/>
      <c r="F220" s="5"/>
      <c r="G220" s="8"/>
    </row>
    <row r="221" spans="2:7" x14ac:dyDescent="0.2">
      <c r="B221" s="13"/>
      <c r="C221" s="7"/>
      <c r="D221" s="6"/>
      <c r="E221" s="5"/>
      <c r="F221" s="5"/>
      <c r="G221" s="8"/>
    </row>
    <row r="222" spans="2:7" x14ac:dyDescent="0.2">
      <c r="B222" s="13"/>
      <c r="C222" s="7"/>
      <c r="D222" s="6"/>
      <c r="E222" s="5"/>
      <c r="F222" s="5"/>
      <c r="G222" s="8"/>
    </row>
    <row r="223" spans="2:7" x14ac:dyDescent="0.2">
      <c r="B223" s="13"/>
      <c r="C223" s="7"/>
      <c r="D223" s="6"/>
      <c r="E223" s="5"/>
      <c r="F223" s="5"/>
      <c r="G223" s="8"/>
    </row>
    <row r="224" spans="2:7" x14ac:dyDescent="0.2">
      <c r="B224" s="13"/>
      <c r="C224" s="7"/>
      <c r="D224" s="6"/>
      <c r="E224" s="5"/>
      <c r="F224" s="5"/>
      <c r="G224" s="8"/>
    </row>
    <row r="225" spans="2:7" x14ac:dyDescent="0.2">
      <c r="B225" s="13"/>
      <c r="C225" s="7"/>
      <c r="D225" s="6"/>
      <c r="E225" s="5"/>
      <c r="F225" s="5"/>
      <c r="G225" s="8"/>
    </row>
    <row r="226" spans="2:7" x14ac:dyDescent="0.2">
      <c r="B226" s="13"/>
      <c r="C226" s="7"/>
      <c r="D226" s="6"/>
      <c r="E226" s="5"/>
      <c r="F226" s="5"/>
      <c r="G226" s="8"/>
    </row>
    <row r="227" spans="2:7" x14ac:dyDescent="0.2">
      <c r="B227" s="13"/>
      <c r="C227" s="7"/>
      <c r="D227" s="6"/>
      <c r="E227" s="5"/>
      <c r="F227" s="5"/>
      <c r="G227" s="8"/>
    </row>
    <row r="228" spans="2:7" x14ac:dyDescent="0.2">
      <c r="B228" s="13"/>
      <c r="C228" s="7"/>
      <c r="D228" s="6"/>
      <c r="E228" s="5"/>
      <c r="F228" s="5"/>
      <c r="G228" s="8"/>
    </row>
    <row r="229" spans="2:7" x14ac:dyDescent="0.2">
      <c r="B229" s="13"/>
      <c r="C229" s="7"/>
      <c r="D229" s="6"/>
      <c r="E229" s="5"/>
      <c r="F229" s="5"/>
      <c r="G229" s="8"/>
    </row>
    <row r="230" spans="2:7" x14ac:dyDescent="0.2">
      <c r="B230" s="13"/>
      <c r="C230" s="7"/>
      <c r="D230" s="6"/>
      <c r="E230" s="5"/>
      <c r="F230" s="5"/>
      <c r="G230" s="8"/>
    </row>
    <row r="231" spans="2:7" x14ac:dyDescent="0.2">
      <c r="B231" s="13"/>
      <c r="C231" s="7"/>
      <c r="D231" s="6"/>
      <c r="E231" s="5"/>
      <c r="F231" s="5"/>
      <c r="G231" s="8"/>
    </row>
    <row r="232" spans="2:7" x14ac:dyDescent="0.2">
      <c r="B232" s="13"/>
      <c r="C232" s="7"/>
      <c r="D232" s="6"/>
      <c r="E232" s="5"/>
      <c r="F232" s="5"/>
      <c r="G232" s="8"/>
    </row>
    <row r="233" spans="2:7" x14ac:dyDescent="0.2">
      <c r="B233" s="13"/>
      <c r="C233" s="7"/>
      <c r="D233" s="6"/>
      <c r="E233" s="5"/>
      <c r="F233" s="5"/>
      <c r="G233" s="8"/>
    </row>
    <row r="234" spans="2:7" x14ac:dyDescent="0.2">
      <c r="B234" s="13"/>
      <c r="C234" s="7"/>
      <c r="D234" s="6"/>
      <c r="E234" s="5"/>
      <c r="F234" s="5"/>
      <c r="G234" s="8"/>
    </row>
    <row r="235" spans="2:7" x14ac:dyDescent="0.2">
      <c r="B235" s="13"/>
      <c r="C235" s="7"/>
      <c r="D235" s="6"/>
      <c r="E235" s="5"/>
      <c r="F235" s="5"/>
      <c r="G235" s="8"/>
    </row>
    <row r="236" spans="2:7" x14ac:dyDescent="0.2">
      <c r="B236" s="13"/>
      <c r="C236" s="7"/>
      <c r="D236" s="6"/>
      <c r="E236" s="5"/>
      <c r="F236" s="5"/>
      <c r="G236" s="8"/>
    </row>
    <row r="237" spans="2:7" x14ac:dyDescent="0.2">
      <c r="B237" s="13"/>
      <c r="C237" s="7"/>
      <c r="D237" s="6"/>
      <c r="E237" s="5"/>
      <c r="F237" s="5"/>
      <c r="G237" s="8"/>
    </row>
    <row r="238" spans="2:7" x14ac:dyDescent="0.2">
      <c r="B238" s="13"/>
      <c r="C238" s="7"/>
      <c r="D238" s="6"/>
      <c r="E238" s="5"/>
      <c r="F238" s="5"/>
      <c r="G238" s="8"/>
    </row>
    <row r="239" spans="2:7" x14ac:dyDescent="0.2">
      <c r="B239" s="13"/>
      <c r="C239" s="7"/>
      <c r="D239" s="6"/>
      <c r="E239" s="5"/>
      <c r="F239" s="5"/>
      <c r="G239" s="8"/>
    </row>
    <row r="240" spans="2:7" x14ac:dyDescent="0.2">
      <c r="B240" s="13"/>
      <c r="C240" s="7"/>
      <c r="D240" s="6"/>
      <c r="E240" s="5"/>
      <c r="F240" s="5"/>
      <c r="G240" s="8"/>
    </row>
    <row r="241" spans="2:7" x14ac:dyDescent="0.2">
      <c r="B241" s="13"/>
      <c r="C241" s="7"/>
      <c r="D241" s="6"/>
      <c r="E241" s="5"/>
      <c r="F241" s="5"/>
      <c r="G241" s="8"/>
    </row>
    <row r="242" spans="2:7" x14ac:dyDescent="0.2">
      <c r="B242" s="13"/>
      <c r="C242" s="7"/>
      <c r="D242" s="6"/>
      <c r="E242" s="5"/>
      <c r="F242" s="5"/>
      <c r="G242" s="8"/>
    </row>
    <row r="243" spans="2:7" x14ac:dyDescent="0.2">
      <c r="B243" s="13"/>
      <c r="C243" s="7"/>
      <c r="D243" s="6"/>
      <c r="E243" s="5"/>
      <c r="F243" s="5"/>
      <c r="G243" s="8"/>
    </row>
    <row r="244" spans="2:7" x14ac:dyDescent="0.2">
      <c r="B244" s="13"/>
      <c r="C244" s="7"/>
      <c r="D244" s="6"/>
      <c r="E244" s="5"/>
      <c r="F244" s="5"/>
      <c r="G244" s="8"/>
    </row>
    <row r="245" spans="2:7" x14ac:dyDescent="0.2">
      <c r="B245" s="13"/>
      <c r="C245" s="7"/>
      <c r="D245" s="6"/>
      <c r="E245" s="5"/>
      <c r="F245" s="5"/>
      <c r="G245" s="8"/>
    </row>
    <row r="246" spans="2:7" x14ac:dyDescent="0.2">
      <c r="B246" s="13"/>
      <c r="C246" s="7"/>
      <c r="D246" s="6"/>
      <c r="E246" s="5"/>
      <c r="F246" s="5"/>
      <c r="G246" s="8"/>
    </row>
    <row r="247" spans="2:7" x14ac:dyDescent="0.2">
      <c r="B247" s="13"/>
      <c r="C247" s="7"/>
      <c r="D247" s="6"/>
      <c r="E247" s="5"/>
      <c r="F247" s="5"/>
      <c r="G247" s="8"/>
    </row>
    <row r="248" spans="2:7" x14ac:dyDescent="0.2">
      <c r="B248" s="13"/>
      <c r="C248" s="7"/>
      <c r="D248" s="6"/>
      <c r="E248" s="5"/>
      <c r="F248" s="5"/>
      <c r="G248" s="8"/>
    </row>
    <row r="249" spans="2:7" x14ac:dyDescent="0.2">
      <c r="B249" s="13"/>
      <c r="C249" s="7"/>
      <c r="D249" s="6"/>
      <c r="E249" s="5"/>
      <c r="F249" s="5"/>
      <c r="G249" s="8"/>
    </row>
    <row r="250" spans="2:7" x14ac:dyDescent="0.2">
      <c r="B250" s="13"/>
      <c r="C250" s="7"/>
      <c r="D250" s="6"/>
      <c r="E250" s="5"/>
      <c r="F250" s="5"/>
      <c r="G250" s="8"/>
    </row>
    <row r="251" spans="2:7" x14ac:dyDescent="0.2">
      <c r="B251" s="13"/>
      <c r="C251" s="7"/>
      <c r="D251" s="6"/>
      <c r="E251" s="5"/>
      <c r="F251" s="5"/>
      <c r="G251" s="8"/>
    </row>
    <row r="252" spans="2:7" x14ac:dyDescent="0.2">
      <c r="B252" s="13"/>
      <c r="C252" s="7"/>
      <c r="D252" s="6"/>
      <c r="E252" s="5"/>
      <c r="F252" s="5"/>
      <c r="G252" s="8"/>
    </row>
    <row r="253" spans="2:7" x14ac:dyDescent="0.2">
      <c r="B253" s="13"/>
      <c r="C253" s="7"/>
      <c r="D253" s="6"/>
      <c r="E253" s="5"/>
      <c r="F253" s="5"/>
      <c r="G253" s="8"/>
    </row>
    <row r="254" spans="2:7" x14ac:dyDescent="0.2">
      <c r="B254" s="13"/>
      <c r="C254" s="7"/>
      <c r="D254" s="6"/>
      <c r="E254" s="5"/>
      <c r="F254" s="5"/>
      <c r="G254" s="8"/>
    </row>
    <row r="255" spans="2:7" x14ac:dyDescent="0.2">
      <c r="B255" s="13"/>
      <c r="C255" s="7"/>
      <c r="D255" s="6"/>
      <c r="E255" s="5"/>
      <c r="F255" s="5"/>
      <c r="G255" s="8"/>
    </row>
    <row r="256" spans="2:7" x14ac:dyDescent="0.2">
      <c r="B256" s="13"/>
      <c r="C256" s="7"/>
      <c r="D256" s="6"/>
      <c r="E256" s="5"/>
      <c r="F256" s="5"/>
      <c r="G256" s="8"/>
    </row>
    <row r="257" spans="2:7" x14ac:dyDescent="0.2">
      <c r="B257" s="13"/>
      <c r="C257" s="7"/>
      <c r="D257" s="6"/>
      <c r="E257" s="5"/>
      <c r="F257" s="5"/>
      <c r="G257" s="8"/>
    </row>
    <row r="258" spans="2:7" x14ac:dyDescent="0.2">
      <c r="B258" s="13"/>
      <c r="C258" s="7"/>
      <c r="D258" s="6"/>
      <c r="E258" s="5"/>
      <c r="F258" s="5"/>
      <c r="G258" s="8"/>
    </row>
    <row r="259" spans="2:7" x14ac:dyDescent="0.2">
      <c r="B259" s="13"/>
      <c r="C259" s="7"/>
      <c r="D259" s="6"/>
      <c r="E259" s="5"/>
      <c r="F259" s="5"/>
      <c r="G259" s="8"/>
    </row>
    <row r="260" spans="2:7" x14ac:dyDescent="0.2">
      <c r="B260" s="13"/>
      <c r="C260" s="7"/>
      <c r="D260" s="6"/>
      <c r="E260" s="5"/>
      <c r="F260" s="5"/>
      <c r="G260" s="8"/>
    </row>
    <row r="261" spans="2:7" x14ac:dyDescent="0.2">
      <c r="B261" s="13"/>
      <c r="C261" s="7"/>
      <c r="D261" s="6"/>
      <c r="E261" s="5"/>
      <c r="F261" s="5"/>
      <c r="G261" s="8"/>
    </row>
    <row r="262" spans="2:7" x14ac:dyDescent="0.2">
      <c r="B262" s="13"/>
      <c r="C262" s="7"/>
      <c r="D262" s="6"/>
      <c r="E262" s="5"/>
      <c r="F262" s="5"/>
      <c r="G262" s="8"/>
    </row>
    <row r="263" spans="2:7" x14ac:dyDescent="0.2">
      <c r="B263" s="13"/>
      <c r="C263" s="7"/>
      <c r="D263" s="6"/>
      <c r="E263" s="5"/>
      <c r="F263" s="5"/>
      <c r="G263" s="8"/>
    </row>
    <row r="264" spans="2:7" x14ac:dyDescent="0.2">
      <c r="B264" s="13"/>
      <c r="C264" s="7"/>
      <c r="D264" s="6"/>
      <c r="E264" s="5"/>
      <c r="F264" s="5"/>
      <c r="G264" s="8"/>
    </row>
    <row r="265" spans="2:7" x14ac:dyDescent="0.2">
      <c r="B265" s="13"/>
      <c r="C265" s="7"/>
      <c r="D265" s="6"/>
      <c r="E265" s="5"/>
      <c r="F265" s="5"/>
      <c r="G265" s="8"/>
    </row>
    <row r="266" spans="2:7" x14ac:dyDescent="0.2">
      <c r="B266" s="13"/>
      <c r="C266" s="7"/>
      <c r="D266" s="6"/>
      <c r="E266" s="5"/>
      <c r="F266" s="5"/>
      <c r="G266" s="8"/>
    </row>
    <row r="267" spans="2:7" x14ac:dyDescent="0.2">
      <c r="B267" s="13"/>
      <c r="C267" s="7"/>
      <c r="D267" s="6"/>
      <c r="E267" s="5"/>
      <c r="F267" s="5"/>
      <c r="G267" s="8"/>
    </row>
    <row r="268" spans="2:7" x14ac:dyDescent="0.2">
      <c r="B268" s="13"/>
      <c r="C268" s="7"/>
      <c r="D268" s="6"/>
      <c r="E268" s="5"/>
      <c r="F268" s="5"/>
      <c r="G268" s="8"/>
    </row>
    <row r="269" spans="2:7" x14ac:dyDescent="0.2">
      <c r="B269" s="13"/>
      <c r="C269" s="7"/>
      <c r="D269" s="6"/>
      <c r="E269" s="5"/>
      <c r="F269" s="5"/>
      <c r="G269" s="8"/>
    </row>
    <row r="270" spans="2:7" x14ac:dyDescent="0.2">
      <c r="B270" s="13"/>
      <c r="C270" s="7"/>
      <c r="D270" s="6"/>
      <c r="E270" s="5"/>
      <c r="F270" s="5"/>
      <c r="G270" s="8"/>
    </row>
    <row r="271" spans="2:7" x14ac:dyDescent="0.2">
      <c r="B271" s="13"/>
      <c r="C271" s="7"/>
      <c r="D271" s="6"/>
      <c r="E271" s="5"/>
      <c r="F271" s="5"/>
      <c r="G271" s="8"/>
    </row>
    <row r="272" spans="2:7" x14ac:dyDescent="0.2">
      <c r="B272" s="13"/>
      <c r="C272" s="7"/>
      <c r="D272" s="6"/>
      <c r="E272" s="5"/>
      <c r="F272" s="5"/>
      <c r="G272" s="8"/>
    </row>
    <row r="273" spans="2:7" x14ac:dyDescent="0.2">
      <c r="B273" s="13"/>
      <c r="C273" s="7"/>
      <c r="D273" s="6"/>
      <c r="E273" s="5"/>
      <c r="F273" s="5"/>
      <c r="G273" s="8"/>
    </row>
    <row r="274" spans="2:7" x14ac:dyDescent="0.2">
      <c r="B274" s="13"/>
      <c r="C274" s="7"/>
      <c r="D274" s="6"/>
      <c r="E274" s="5"/>
      <c r="F274" s="5"/>
      <c r="G274" s="8"/>
    </row>
    <row r="275" spans="2:7" x14ac:dyDescent="0.2">
      <c r="B275" s="13"/>
      <c r="C275" s="7"/>
      <c r="D275" s="6"/>
      <c r="E275" s="5"/>
      <c r="F275" s="5"/>
      <c r="G275" s="8"/>
    </row>
    <row r="276" spans="2:7" x14ac:dyDescent="0.2">
      <c r="B276" s="13"/>
      <c r="C276" s="7"/>
      <c r="D276" s="6"/>
      <c r="E276" s="5"/>
      <c r="F276" s="5"/>
      <c r="G276" s="8"/>
    </row>
    <row r="277" spans="2:7" x14ac:dyDescent="0.2">
      <c r="B277" s="13"/>
      <c r="C277" s="7"/>
      <c r="D277" s="6"/>
      <c r="E277" s="5"/>
      <c r="F277" s="5"/>
      <c r="G277" s="8"/>
    </row>
    <row r="278" spans="2:7" x14ac:dyDescent="0.2">
      <c r="B278" s="13"/>
      <c r="C278" s="7"/>
      <c r="D278" s="6"/>
      <c r="E278" s="5"/>
      <c r="F278" s="5"/>
      <c r="G278" s="8"/>
    </row>
    <row r="279" spans="2:7" x14ac:dyDescent="0.2">
      <c r="B279" s="13"/>
      <c r="C279" s="7"/>
      <c r="D279" s="6"/>
      <c r="E279" s="5"/>
      <c r="F279" s="5"/>
      <c r="G279" s="8"/>
    </row>
    <row r="280" spans="2:7" x14ac:dyDescent="0.2">
      <c r="B280" s="13"/>
      <c r="C280" s="7"/>
      <c r="D280" s="6"/>
      <c r="E280" s="5"/>
      <c r="F280" s="5"/>
      <c r="G280" s="8"/>
    </row>
    <row r="281" spans="2:7" x14ac:dyDescent="0.2">
      <c r="B281" s="13"/>
      <c r="C281" s="7"/>
      <c r="D281" s="6"/>
      <c r="E281" s="5"/>
      <c r="F281" s="5"/>
      <c r="G281" s="8"/>
    </row>
    <row r="282" spans="2:7" x14ac:dyDescent="0.2">
      <c r="B282" s="13"/>
      <c r="C282" s="7"/>
      <c r="D282" s="6"/>
      <c r="E282" s="5"/>
      <c r="F282" s="5"/>
      <c r="G282" s="8"/>
    </row>
    <row r="283" spans="2:7" x14ac:dyDescent="0.2">
      <c r="B283" s="13"/>
      <c r="C283" s="7"/>
      <c r="D283" s="6"/>
      <c r="E283" s="5"/>
      <c r="F283" s="5"/>
      <c r="G283" s="8"/>
    </row>
    <row r="284" spans="2:7" x14ac:dyDescent="0.2">
      <c r="B284" s="13"/>
      <c r="C284" s="7"/>
      <c r="D284" s="6"/>
      <c r="E284" s="5"/>
      <c r="F284" s="5"/>
      <c r="G284" s="8"/>
    </row>
    <row r="285" spans="2:7" x14ac:dyDescent="0.2">
      <c r="B285" s="13"/>
      <c r="C285" s="7"/>
      <c r="D285" s="6"/>
      <c r="E285" s="5"/>
      <c r="F285" s="5"/>
      <c r="G285" s="8"/>
    </row>
    <row r="286" spans="2:7" x14ac:dyDescent="0.2">
      <c r="B286" s="13"/>
      <c r="C286" s="7"/>
      <c r="D286" s="6"/>
      <c r="E286" s="5"/>
      <c r="F286" s="5"/>
      <c r="G286" s="8"/>
    </row>
    <row r="287" spans="2:7" x14ac:dyDescent="0.2">
      <c r="B287" s="13"/>
      <c r="C287" s="7"/>
      <c r="D287" s="6"/>
      <c r="E287" s="5"/>
      <c r="F287" s="5"/>
      <c r="G287" s="8"/>
    </row>
    <row r="288" spans="2:7" x14ac:dyDescent="0.2">
      <c r="B288" s="13"/>
      <c r="C288" s="7"/>
      <c r="D288" s="6"/>
      <c r="E288" s="5"/>
      <c r="F288" s="5"/>
      <c r="G288" s="8"/>
    </row>
    <row r="289" spans="2:7" x14ac:dyDescent="0.2">
      <c r="B289" s="13"/>
      <c r="C289" s="7"/>
      <c r="D289" s="6"/>
      <c r="E289" s="5"/>
      <c r="F289" s="5"/>
      <c r="G289" s="8"/>
    </row>
    <row r="290" spans="2:7" x14ac:dyDescent="0.2">
      <c r="B290" s="13"/>
      <c r="C290" s="7"/>
      <c r="D290" s="6"/>
      <c r="E290" s="5"/>
      <c r="F290" s="5"/>
      <c r="G290" s="8"/>
    </row>
    <row r="291" spans="2:7" x14ac:dyDescent="0.2">
      <c r="B291" s="13"/>
      <c r="C291" s="7"/>
      <c r="D291" s="6"/>
      <c r="E291" s="5"/>
      <c r="F291" s="5"/>
      <c r="G291" s="8"/>
    </row>
    <row r="292" spans="2:7" x14ac:dyDescent="0.2">
      <c r="B292" s="13"/>
      <c r="C292" s="7"/>
      <c r="D292" s="6"/>
      <c r="E292" s="5"/>
      <c r="F292" s="5"/>
      <c r="G292" s="8"/>
    </row>
    <row r="293" spans="2:7" x14ac:dyDescent="0.2">
      <c r="B293" s="13"/>
      <c r="C293" s="7"/>
      <c r="D293" s="6"/>
      <c r="E293" s="5"/>
      <c r="F293" s="5"/>
      <c r="G293" s="8"/>
    </row>
    <row r="294" spans="2:7" x14ac:dyDescent="0.2">
      <c r="B294" s="13"/>
      <c r="C294" s="7"/>
      <c r="D294" s="6"/>
      <c r="E294" s="5"/>
      <c r="F294" s="5"/>
      <c r="G294" s="8"/>
    </row>
    <row r="295" spans="2:7" x14ac:dyDescent="0.2">
      <c r="B295" s="13"/>
      <c r="C295" s="7"/>
      <c r="D295" s="6"/>
      <c r="E295" s="5"/>
      <c r="F295" s="5"/>
      <c r="G295" s="8"/>
    </row>
    <row r="296" spans="2:7" x14ac:dyDescent="0.2">
      <c r="B296" s="13"/>
      <c r="C296" s="7"/>
      <c r="D296" s="6"/>
      <c r="E296" s="5"/>
      <c r="F296" s="5"/>
      <c r="G296" s="8"/>
    </row>
    <row r="297" spans="2:7" x14ac:dyDescent="0.2">
      <c r="B297" s="13"/>
      <c r="C297" s="7"/>
      <c r="D297" s="6"/>
      <c r="E297" s="5"/>
      <c r="F297" s="5"/>
      <c r="G297" s="8"/>
    </row>
    <row r="298" spans="2:7" x14ac:dyDescent="0.2">
      <c r="B298" s="13"/>
      <c r="C298" s="7"/>
      <c r="D298" s="6"/>
      <c r="E298" s="5"/>
      <c r="F298" s="5"/>
      <c r="G298" s="8"/>
    </row>
    <row r="299" spans="2:7" x14ac:dyDescent="0.2">
      <c r="B299" s="13"/>
      <c r="C299" s="7"/>
      <c r="D299" s="6"/>
      <c r="E299" s="5"/>
      <c r="F299" s="5"/>
      <c r="G299" s="8"/>
    </row>
    <row r="300" spans="2:7" x14ac:dyDescent="0.2">
      <c r="B300" s="13"/>
      <c r="C300" s="7"/>
      <c r="D300" s="6"/>
      <c r="E300" s="5"/>
      <c r="F300" s="5"/>
      <c r="G300" s="8"/>
    </row>
    <row r="301" spans="2:7" x14ac:dyDescent="0.2">
      <c r="B301" s="13"/>
      <c r="C301" s="7"/>
      <c r="D301" s="6"/>
      <c r="E301" s="5"/>
      <c r="F301" s="5"/>
      <c r="G301" s="8"/>
    </row>
    <row r="302" spans="2:7" x14ac:dyDescent="0.2">
      <c r="B302" s="13"/>
      <c r="C302" s="7"/>
      <c r="D302" s="6"/>
      <c r="E302" s="5"/>
      <c r="F302" s="5"/>
      <c r="G302" s="8"/>
    </row>
    <row r="303" spans="2:7" x14ac:dyDescent="0.2">
      <c r="B303" s="13"/>
      <c r="C303" s="7"/>
      <c r="D303" s="6"/>
      <c r="E303" s="5"/>
      <c r="F303" s="5"/>
      <c r="G303" s="8"/>
    </row>
    <row r="304" spans="2:7" x14ac:dyDescent="0.2">
      <c r="B304" s="13"/>
      <c r="C304" s="7"/>
      <c r="D304" s="6"/>
      <c r="E304" s="5"/>
      <c r="F304" s="5"/>
      <c r="G304" s="8"/>
    </row>
    <row r="305" spans="2:7" x14ac:dyDescent="0.2">
      <c r="B305" s="13"/>
      <c r="C305" s="7"/>
      <c r="D305" s="6"/>
      <c r="E305" s="5"/>
      <c r="F305" s="5"/>
      <c r="G305" s="8"/>
    </row>
    <row r="306" spans="2:7" x14ac:dyDescent="0.2">
      <c r="B306" s="13"/>
      <c r="C306" s="7"/>
      <c r="D306" s="6"/>
      <c r="E306" s="5"/>
      <c r="F306" s="5"/>
      <c r="G306" s="8"/>
    </row>
    <row r="307" spans="2:7" x14ac:dyDescent="0.2">
      <c r="B307" s="13"/>
      <c r="C307" s="7"/>
      <c r="D307" s="6"/>
      <c r="E307" s="5"/>
      <c r="F307" s="5"/>
      <c r="G307" s="8"/>
    </row>
    <row r="308" spans="2:7" x14ac:dyDescent="0.2">
      <c r="B308" s="13"/>
      <c r="C308" s="7"/>
      <c r="D308" s="6"/>
      <c r="E308" s="5"/>
      <c r="F308" s="5"/>
      <c r="G308" s="8"/>
    </row>
    <row r="309" spans="2:7" x14ac:dyDescent="0.2">
      <c r="B309" s="13"/>
      <c r="C309" s="7"/>
      <c r="D309" s="6"/>
      <c r="E309" s="5"/>
      <c r="F309" s="5"/>
      <c r="G309" s="8"/>
    </row>
    <row r="310" spans="2:7" x14ac:dyDescent="0.2">
      <c r="B310" s="13"/>
      <c r="C310" s="7"/>
      <c r="D310" s="6"/>
      <c r="E310" s="5"/>
      <c r="F310" s="5"/>
      <c r="G310" s="8"/>
    </row>
    <row r="311" spans="2:7" x14ac:dyDescent="0.2">
      <c r="B311" s="13"/>
      <c r="C311" s="7"/>
      <c r="D311" s="6"/>
      <c r="E311" s="5"/>
      <c r="F311" s="5"/>
      <c r="G311" s="8"/>
    </row>
    <row r="312" spans="2:7" x14ac:dyDescent="0.2">
      <c r="B312" s="13"/>
      <c r="C312" s="7"/>
      <c r="D312" s="6"/>
      <c r="E312" s="5"/>
      <c r="F312" s="5"/>
      <c r="G312" s="8"/>
    </row>
    <row r="313" spans="2:7" x14ac:dyDescent="0.2">
      <c r="B313" s="13"/>
      <c r="C313" s="7"/>
      <c r="D313" s="6"/>
      <c r="E313" s="5"/>
      <c r="F313" s="5"/>
      <c r="G313" s="8"/>
    </row>
    <row r="314" spans="2:7" x14ac:dyDescent="0.2">
      <c r="B314" s="13"/>
      <c r="C314" s="7"/>
      <c r="D314" s="6"/>
      <c r="E314" s="5"/>
      <c r="F314" s="5"/>
      <c r="G314" s="8"/>
    </row>
    <row r="315" spans="2:7" x14ac:dyDescent="0.2">
      <c r="B315" s="13"/>
      <c r="C315" s="7"/>
      <c r="D315" s="6"/>
      <c r="E315" s="5"/>
      <c r="F315" s="5"/>
      <c r="G315" s="8"/>
    </row>
    <row r="316" spans="2:7" x14ac:dyDescent="0.2">
      <c r="B316" s="13"/>
      <c r="C316" s="7"/>
      <c r="D316" s="6"/>
      <c r="E316" s="5"/>
      <c r="F316" s="5"/>
      <c r="G316" s="8"/>
    </row>
    <row r="317" spans="2:7" x14ac:dyDescent="0.2">
      <c r="B317" s="13"/>
      <c r="C317" s="7"/>
      <c r="D317" s="6"/>
      <c r="E317" s="5"/>
      <c r="F317" s="5"/>
      <c r="G317" s="8"/>
    </row>
    <row r="318" spans="2:7" x14ac:dyDescent="0.2">
      <c r="B318" s="13"/>
      <c r="C318" s="7"/>
      <c r="D318" s="6"/>
      <c r="E318" s="5"/>
      <c r="F318" s="5"/>
      <c r="G318" s="8"/>
    </row>
    <row r="319" spans="2:7" x14ac:dyDescent="0.2">
      <c r="B319" s="13"/>
      <c r="C319" s="7"/>
      <c r="D319" s="6"/>
      <c r="E319" s="5"/>
      <c r="F319" s="5"/>
      <c r="G319" s="8"/>
    </row>
    <row r="320" spans="2:7" x14ac:dyDescent="0.2">
      <c r="B320" s="13"/>
      <c r="C320" s="7"/>
      <c r="D320" s="6"/>
      <c r="E320" s="5"/>
      <c r="F320" s="5"/>
      <c r="G320" s="8"/>
    </row>
    <row r="321" spans="2:7" x14ac:dyDescent="0.2">
      <c r="B321" s="13"/>
      <c r="C321" s="7"/>
      <c r="D321" s="6"/>
      <c r="E321" s="5"/>
      <c r="F321" s="5"/>
      <c r="G321" s="8"/>
    </row>
    <row r="322" spans="2:7" x14ac:dyDescent="0.2">
      <c r="B322" s="13"/>
      <c r="C322" s="7"/>
      <c r="D322" s="6"/>
      <c r="E322" s="5"/>
      <c r="F322" s="5"/>
      <c r="G322" s="8"/>
    </row>
    <row r="323" spans="2:7" x14ac:dyDescent="0.2">
      <c r="B323" s="13"/>
      <c r="C323" s="7"/>
      <c r="D323" s="6"/>
      <c r="E323" s="5"/>
      <c r="F323" s="5"/>
      <c r="G323" s="8"/>
    </row>
    <row r="324" spans="2:7" x14ac:dyDescent="0.2">
      <c r="B324" s="13"/>
      <c r="C324" s="7"/>
      <c r="D324" s="6"/>
      <c r="E324" s="5"/>
      <c r="F324" s="5"/>
      <c r="G324" s="8"/>
    </row>
    <row r="325" spans="2:7" x14ac:dyDescent="0.2">
      <c r="B325" s="13"/>
      <c r="C325" s="7"/>
      <c r="D325" s="6"/>
      <c r="E325" s="5"/>
      <c r="F325" s="5"/>
      <c r="G325" s="8"/>
    </row>
    <row r="326" spans="2:7" x14ac:dyDescent="0.2">
      <c r="B326" s="13"/>
      <c r="C326" s="7"/>
      <c r="D326" s="6"/>
      <c r="E326" s="5"/>
      <c r="F326" s="5"/>
      <c r="G326" s="8"/>
    </row>
    <row r="327" spans="2:7" x14ac:dyDescent="0.2">
      <c r="B327" s="13"/>
      <c r="C327" s="7"/>
      <c r="D327" s="6"/>
      <c r="E327" s="5"/>
      <c r="F327" s="5"/>
      <c r="G327" s="8"/>
    </row>
    <row r="328" spans="2:7" x14ac:dyDescent="0.2">
      <c r="B328" s="13"/>
      <c r="C328" s="7"/>
      <c r="D328" s="6"/>
      <c r="E328" s="5"/>
      <c r="F328" s="5"/>
      <c r="G328" s="8"/>
    </row>
    <row r="329" spans="2:7" x14ac:dyDescent="0.2">
      <c r="B329" s="13"/>
      <c r="C329" s="7"/>
      <c r="D329" s="6"/>
      <c r="E329" s="5"/>
      <c r="F329" s="5"/>
      <c r="G329" s="8"/>
    </row>
    <row r="330" spans="2:7" x14ac:dyDescent="0.2">
      <c r="B330" s="13"/>
      <c r="C330" s="7"/>
      <c r="D330" s="6"/>
      <c r="E330" s="5"/>
      <c r="F330" s="5"/>
      <c r="G330" s="8"/>
    </row>
    <row r="331" spans="2:7" x14ac:dyDescent="0.2">
      <c r="B331" s="13"/>
      <c r="C331" s="7"/>
      <c r="D331" s="6"/>
      <c r="E331" s="5"/>
      <c r="F331" s="5"/>
      <c r="G331" s="8"/>
    </row>
    <row r="332" spans="2:7" x14ac:dyDescent="0.2">
      <c r="B332" s="13"/>
      <c r="C332" s="7"/>
      <c r="D332" s="6"/>
      <c r="E332" s="5"/>
      <c r="F332" s="5"/>
      <c r="G332" s="8"/>
    </row>
    <row r="333" spans="2:7" x14ac:dyDescent="0.2">
      <c r="B333" s="13"/>
      <c r="C333" s="7"/>
      <c r="D333" s="6"/>
      <c r="E333" s="5"/>
      <c r="F333" s="5"/>
      <c r="G333" s="8"/>
    </row>
    <row r="334" spans="2:7" x14ac:dyDescent="0.2">
      <c r="B334" s="13"/>
      <c r="C334" s="7"/>
      <c r="D334" s="6"/>
      <c r="E334" s="5"/>
      <c r="F334" s="5"/>
      <c r="G334" s="8"/>
    </row>
    <row r="335" spans="2:7" x14ac:dyDescent="0.2">
      <c r="B335" s="13"/>
      <c r="C335" s="7"/>
      <c r="D335" s="6"/>
      <c r="E335" s="5"/>
      <c r="F335" s="5"/>
      <c r="G335" s="8"/>
    </row>
    <row r="336" spans="2:7" x14ac:dyDescent="0.2">
      <c r="B336" s="13"/>
      <c r="C336" s="7"/>
      <c r="D336" s="6"/>
      <c r="E336" s="5"/>
      <c r="F336" s="5"/>
      <c r="G336" s="8"/>
    </row>
    <row r="337" spans="2:7" x14ac:dyDescent="0.2">
      <c r="B337" s="13"/>
      <c r="C337" s="7"/>
      <c r="D337" s="6"/>
      <c r="E337" s="5"/>
      <c r="F337" s="5"/>
      <c r="G337" s="8"/>
    </row>
    <row r="338" spans="2:7" x14ac:dyDescent="0.2">
      <c r="B338" s="13"/>
      <c r="C338" s="7"/>
      <c r="D338" s="6"/>
      <c r="E338" s="5"/>
      <c r="F338" s="5"/>
      <c r="G338" s="8"/>
    </row>
    <row r="339" spans="2:7" x14ac:dyDescent="0.2">
      <c r="B339" s="13"/>
      <c r="C339" s="7"/>
      <c r="D339" s="6"/>
      <c r="E339" s="5"/>
      <c r="F339" s="5"/>
      <c r="G339" s="8"/>
    </row>
    <row r="340" spans="2:7" x14ac:dyDescent="0.2">
      <c r="B340" s="13"/>
      <c r="C340" s="7"/>
      <c r="D340" s="6"/>
      <c r="E340" s="5"/>
      <c r="F340" s="5"/>
      <c r="G340" s="8"/>
    </row>
    <row r="341" spans="2:7" x14ac:dyDescent="0.2">
      <c r="B341" s="13"/>
      <c r="C341" s="7"/>
      <c r="D341" s="6"/>
      <c r="E341" s="5"/>
      <c r="F341" s="5"/>
      <c r="G341" s="8"/>
    </row>
    <row r="342" spans="2:7" x14ac:dyDescent="0.2">
      <c r="B342" s="13"/>
      <c r="C342" s="7"/>
      <c r="D342" s="6"/>
      <c r="E342" s="5"/>
      <c r="F342" s="5"/>
      <c r="G342" s="8"/>
    </row>
    <row r="343" spans="2:7" x14ac:dyDescent="0.2">
      <c r="B343" s="13"/>
      <c r="C343" s="7"/>
      <c r="D343" s="6"/>
      <c r="E343" s="5"/>
      <c r="F343" s="5"/>
      <c r="G343" s="8"/>
    </row>
    <row r="344" spans="2:7" x14ac:dyDescent="0.2">
      <c r="B344" s="13"/>
      <c r="C344" s="7"/>
      <c r="D344" s="6"/>
      <c r="E344" s="5"/>
      <c r="F344" s="5"/>
      <c r="G344" s="8"/>
    </row>
    <row r="345" spans="2:7" x14ac:dyDescent="0.2">
      <c r="B345" s="13"/>
      <c r="C345" s="7"/>
      <c r="D345" s="6"/>
      <c r="E345" s="5"/>
      <c r="F345" s="5"/>
      <c r="G345" s="8"/>
    </row>
    <row r="346" spans="2:7" x14ac:dyDescent="0.2">
      <c r="B346" s="13"/>
      <c r="C346" s="7"/>
      <c r="D346" s="6"/>
      <c r="E346" s="5"/>
      <c r="F346" s="5"/>
      <c r="G346" s="8"/>
    </row>
    <row r="347" spans="2:7" x14ac:dyDescent="0.2">
      <c r="B347" s="13"/>
      <c r="C347" s="7"/>
      <c r="D347" s="6"/>
      <c r="E347" s="5"/>
      <c r="F347" s="5"/>
      <c r="G347" s="8"/>
    </row>
    <row r="348" spans="2:7" x14ac:dyDescent="0.2">
      <c r="B348" s="13"/>
      <c r="C348" s="7"/>
      <c r="D348" s="6"/>
      <c r="E348" s="5"/>
      <c r="F348" s="5"/>
      <c r="G348" s="8"/>
    </row>
    <row r="349" spans="2:7" x14ac:dyDescent="0.2">
      <c r="B349" s="13"/>
      <c r="C349" s="7"/>
      <c r="D349" s="6"/>
      <c r="E349" s="5"/>
      <c r="F349" s="5"/>
      <c r="G349" s="8"/>
    </row>
    <row r="350" spans="2:7" x14ac:dyDescent="0.2">
      <c r="B350" s="13"/>
      <c r="C350" s="7"/>
      <c r="D350" s="6"/>
      <c r="E350" s="5"/>
      <c r="F350" s="5"/>
      <c r="G350" s="8"/>
    </row>
    <row r="351" spans="2:7" x14ac:dyDescent="0.2">
      <c r="B351" s="13"/>
      <c r="C351" s="7"/>
      <c r="D351" s="6"/>
      <c r="E351" s="5"/>
      <c r="F351" s="5"/>
      <c r="G351" s="8"/>
    </row>
    <row r="352" spans="2:7" x14ac:dyDescent="0.2">
      <c r="B352" s="13"/>
      <c r="C352" s="7"/>
      <c r="D352" s="6"/>
      <c r="E352" s="5"/>
      <c r="F352" s="5"/>
      <c r="G352" s="8"/>
    </row>
    <row r="353" spans="2:7" x14ac:dyDescent="0.2">
      <c r="B353" s="13"/>
      <c r="C353" s="7"/>
      <c r="D353" s="6"/>
      <c r="E353" s="5"/>
      <c r="F353" s="5"/>
      <c r="G353" s="8"/>
    </row>
    <row r="354" spans="2:7" x14ac:dyDescent="0.2">
      <c r="B354" s="13"/>
      <c r="C354" s="7"/>
      <c r="D354" s="6"/>
      <c r="E354" s="5"/>
      <c r="F354" s="5"/>
      <c r="G354" s="8"/>
    </row>
    <row r="355" spans="2:7" x14ac:dyDescent="0.2">
      <c r="B355" s="13"/>
      <c r="C355" s="7"/>
      <c r="D355" s="6"/>
      <c r="E355" s="5"/>
      <c r="F355" s="5"/>
      <c r="G355" s="8"/>
    </row>
    <row r="356" spans="2:7" x14ac:dyDescent="0.2">
      <c r="B356" s="13"/>
      <c r="C356" s="7"/>
      <c r="D356" s="6"/>
      <c r="E356" s="5"/>
      <c r="F356" s="5"/>
      <c r="G356" s="8"/>
    </row>
    <row r="357" spans="2:7" x14ac:dyDescent="0.2">
      <c r="B357" s="13"/>
      <c r="C357" s="7"/>
      <c r="D357" s="6"/>
      <c r="E357" s="5"/>
      <c r="F357" s="5"/>
      <c r="G357" s="8"/>
    </row>
    <row r="358" spans="2:7" x14ac:dyDescent="0.2">
      <c r="B358" s="13"/>
      <c r="C358" s="7"/>
      <c r="D358" s="6"/>
      <c r="E358" s="5"/>
      <c r="F358" s="5"/>
      <c r="G358" s="8"/>
    </row>
    <row r="359" spans="2:7" x14ac:dyDescent="0.2">
      <c r="B359" s="13"/>
      <c r="C359" s="7"/>
      <c r="D359" s="6"/>
      <c r="E359" s="5"/>
      <c r="F359" s="5"/>
      <c r="G359" s="8"/>
    </row>
    <row r="360" spans="2:7" x14ac:dyDescent="0.2">
      <c r="B360" s="13"/>
      <c r="C360" s="7"/>
      <c r="D360" s="6"/>
      <c r="E360" s="5"/>
      <c r="F360" s="5"/>
      <c r="G360" s="8"/>
    </row>
    <row r="361" spans="2:7" x14ac:dyDescent="0.2">
      <c r="B361" s="13"/>
      <c r="C361" s="7"/>
      <c r="D361" s="6"/>
      <c r="E361" s="5"/>
      <c r="F361" s="5"/>
      <c r="G361" s="8"/>
    </row>
    <row r="362" spans="2:7" x14ac:dyDescent="0.2">
      <c r="B362" s="13"/>
      <c r="C362" s="7"/>
      <c r="D362" s="6"/>
      <c r="E362" s="5"/>
      <c r="F362" s="5"/>
      <c r="G362" s="8"/>
    </row>
    <row r="363" spans="2:7" x14ac:dyDescent="0.2">
      <c r="B363" s="13"/>
      <c r="C363" s="7"/>
      <c r="D363" s="6"/>
      <c r="E363" s="5"/>
      <c r="F363" s="5"/>
      <c r="G363" s="8"/>
    </row>
    <row r="364" spans="2:7" x14ac:dyDescent="0.2">
      <c r="B364" s="13"/>
      <c r="C364" s="7"/>
      <c r="D364" s="6"/>
      <c r="E364" s="5"/>
      <c r="F364" s="5"/>
      <c r="G364" s="8"/>
    </row>
    <row r="365" spans="2:7" x14ac:dyDescent="0.2">
      <c r="B365" s="13"/>
      <c r="C365" s="7"/>
      <c r="D365" s="6"/>
      <c r="E365" s="5"/>
      <c r="F365" s="5"/>
      <c r="G365" s="8"/>
    </row>
    <row r="366" spans="2:7" x14ac:dyDescent="0.2">
      <c r="B366" s="13"/>
      <c r="C366" s="7"/>
      <c r="D366" s="6"/>
      <c r="E366" s="5"/>
      <c r="F366" s="5"/>
      <c r="G366" s="8"/>
    </row>
    <row r="367" spans="2:7" x14ac:dyDescent="0.2">
      <c r="B367" s="13"/>
      <c r="C367" s="7"/>
      <c r="D367" s="6"/>
      <c r="E367" s="5"/>
      <c r="F367" s="5"/>
      <c r="G367" s="8"/>
    </row>
    <row r="368" spans="2:7" x14ac:dyDescent="0.2">
      <c r="B368" s="13"/>
      <c r="C368" s="7"/>
      <c r="D368" s="6"/>
      <c r="E368" s="5"/>
      <c r="F368" s="5"/>
      <c r="G368" s="8"/>
    </row>
    <row r="369" spans="2:7" x14ac:dyDescent="0.2">
      <c r="B369" s="13"/>
      <c r="C369" s="7"/>
      <c r="D369" s="6"/>
      <c r="E369" s="5"/>
      <c r="F369" s="5"/>
      <c r="G369" s="8"/>
    </row>
    <row r="370" spans="2:7" x14ac:dyDescent="0.2">
      <c r="B370" s="13"/>
      <c r="C370" s="7"/>
      <c r="D370" s="6"/>
      <c r="E370" s="5"/>
      <c r="F370" s="5"/>
      <c r="G370" s="8"/>
    </row>
    <row r="371" spans="2:7" x14ac:dyDescent="0.2">
      <c r="B371" s="13"/>
      <c r="C371" s="7"/>
      <c r="D371" s="6"/>
      <c r="E371" s="5"/>
      <c r="F371" s="5"/>
      <c r="G371" s="8"/>
    </row>
    <row r="372" spans="2:7" x14ac:dyDescent="0.2">
      <c r="B372" s="13"/>
      <c r="C372" s="7"/>
      <c r="D372" s="6"/>
      <c r="E372" s="5"/>
      <c r="F372" s="5"/>
      <c r="G372" s="8"/>
    </row>
    <row r="373" spans="2:7" x14ac:dyDescent="0.2">
      <c r="B373" s="13"/>
      <c r="C373" s="7"/>
      <c r="D373" s="6"/>
      <c r="E373" s="5"/>
      <c r="F373" s="5"/>
      <c r="G373" s="8"/>
    </row>
    <row r="374" spans="2:7" x14ac:dyDescent="0.2">
      <c r="B374" s="13"/>
      <c r="C374" s="7"/>
      <c r="D374" s="6"/>
      <c r="E374" s="5"/>
      <c r="F374" s="5"/>
      <c r="G374" s="8"/>
    </row>
    <row r="375" spans="2:7" x14ac:dyDescent="0.2">
      <c r="B375" s="13"/>
      <c r="C375" s="7"/>
      <c r="D375" s="6"/>
      <c r="E375" s="5"/>
      <c r="F375" s="5"/>
      <c r="G375" s="8"/>
    </row>
    <row r="376" spans="2:7" x14ac:dyDescent="0.2">
      <c r="B376" s="13"/>
      <c r="C376" s="7"/>
      <c r="D376" s="6"/>
      <c r="E376" s="5"/>
      <c r="F376" s="5"/>
      <c r="G376" s="8"/>
    </row>
    <row r="377" spans="2:7" x14ac:dyDescent="0.2">
      <c r="B377" s="13"/>
      <c r="C377" s="7"/>
      <c r="D377" s="6"/>
      <c r="E377" s="5"/>
      <c r="F377" s="5"/>
      <c r="G377" s="8"/>
    </row>
    <row r="378" spans="2:7" x14ac:dyDescent="0.2">
      <c r="B378" s="13"/>
      <c r="C378" s="7"/>
      <c r="D378" s="6"/>
      <c r="E378" s="5"/>
      <c r="F378" s="5"/>
      <c r="G378" s="8"/>
    </row>
    <row r="379" spans="2:7" x14ac:dyDescent="0.2">
      <c r="B379" s="13"/>
      <c r="C379" s="7"/>
      <c r="D379" s="6"/>
      <c r="E379" s="5"/>
      <c r="F379" s="5"/>
      <c r="G379" s="8"/>
    </row>
    <row r="380" spans="2:7" x14ac:dyDescent="0.2">
      <c r="B380" s="13"/>
      <c r="C380" s="7"/>
      <c r="D380" s="6"/>
      <c r="E380" s="5"/>
      <c r="F380" s="5"/>
      <c r="G380" s="8"/>
    </row>
    <row r="381" spans="2:7" x14ac:dyDescent="0.2">
      <c r="B381" s="13"/>
      <c r="C381" s="7"/>
      <c r="D381" s="6"/>
      <c r="E381" s="5"/>
      <c r="F381" s="5"/>
      <c r="G381" s="8"/>
    </row>
    <row r="382" spans="2:7" x14ac:dyDescent="0.2">
      <c r="B382" s="13"/>
      <c r="C382" s="7"/>
      <c r="D382" s="6"/>
      <c r="E382" s="5"/>
      <c r="F382" s="5"/>
      <c r="G382" s="8"/>
    </row>
    <row r="383" spans="2:7" x14ac:dyDescent="0.2">
      <c r="B383" s="13"/>
      <c r="C383" s="7"/>
      <c r="D383" s="6"/>
      <c r="E383" s="5"/>
      <c r="F383" s="5"/>
      <c r="G383" s="8"/>
    </row>
    <row r="384" spans="2:7" x14ac:dyDescent="0.2">
      <c r="B384" s="13"/>
      <c r="C384" s="7"/>
      <c r="D384" s="6"/>
      <c r="E384" s="5"/>
      <c r="F384" s="5"/>
      <c r="G384" s="8"/>
    </row>
    <row r="385" spans="2:7" x14ac:dyDescent="0.2">
      <c r="B385" s="13"/>
      <c r="C385" s="7"/>
      <c r="D385" s="6"/>
      <c r="E385" s="5"/>
      <c r="F385" s="5"/>
      <c r="G385" s="8"/>
    </row>
    <row r="386" spans="2:7" x14ac:dyDescent="0.2">
      <c r="B386" s="13"/>
      <c r="C386" s="7"/>
      <c r="D386" s="6"/>
      <c r="E386" s="5"/>
      <c r="F386" s="5"/>
      <c r="G386" s="8"/>
    </row>
    <row r="387" spans="2:7" x14ac:dyDescent="0.2">
      <c r="B387" s="13"/>
      <c r="C387" s="7"/>
      <c r="D387" s="6"/>
      <c r="E387" s="5"/>
      <c r="F387" s="5"/>
      <c r="G387" s="8"/>
    </row>
    <row r="388" spans="2:7" x14ac:dyDescent="0.2">
      <c r="B388" s="13"/>
      <c r="C388" s="7"/>
      <c r="D388" s="6"/>
      <c r="E388" s="5"/>
      <c r="F388" s="5"/>
      <c r="G388" s="8"/>
    </row>
    <row r="389" spans="2:7" x14ac:dyDescent="0.2">
      <c r="B389" s="13"/>
      <c r="C389" s="7"/>
      <c r="D389" s="6"/>
      <c r="E389" s="5"/>
      <c r="F389" s="5"/>
      <c r="G389" s="8"/>
    </row>
    <row r="390" spans="2:7" x14ac:dyDescent="0.2">
      <c r="B390" s="13"/>
      <c r="C390" s="7"/>
      <c r="D390" s="6"/>
      <c r="E390" s="5"/>
      <c r="F390" s="5"/>
      <c r="G390" s="8"/>
    </row>
    <row r="391" spans="2:7" x14ac:dyDescent="0.2">
      <c r="B391" s="13"/>
      <c r="C391" s="7"/>
      <c r="D391" s="6"/>
      <c r="E391" s="5"/>
      <c r="F391" s="5"/>
      <c r="G391" s="8"/>
    </row>
    <row r="392" spans="2:7" x14ac:dyDescent="0.2">
      <c r="B392" s="13"/>
      <c r="C392" s="7"/>
      <c r="D392" s="6"/>
      <c r="E392" s="5"/>
      <c r="F392" s="5"/>
      <c r="G392" s="8"/>
    </row>
    <row r="393" spans="2:7" x14ac:dyDescent="0.2">
      <c r="B393" s="13"/>
      <c r="C393" s="7"/>
      <c r="D393" s="6"/>
      <c r="E393" s="5"/>
      <c r="F393" s="5"/>
      <c r="G393" s="8"/>
    </row>
    <row r="394" spans="2:7" x14ac:dyDescent="0.2">
      <c r="B394" s="13"/>
      <c r="C394" s="7"/>
      <c r="D394" s="6"/>
      <c r="E394" s="5"/>
      <c r="F394" s="5"/>
      <c r="G394" s="8"/>
    </row>
    <row r="395" spans="2:7" x14ac:dyDescent="0.2">
      <c r="B395" s="13"/>
      <c r="C395" s="7"/>
      <c r="D395" s="6"/>
      <c r="E395" s="5"/>
      <c r="F395" s="5"/>
      <c r="G395" s="8"/>
    </row>
    <row r="396" spans="2:7" x14ac:dyDescent="0.2">
      <c r="B396" s="13"/>
      <c r="C396" s="7"/>
      <c r="D396" s="6"/>
      <c r="E396" s="5"/>
      <c r="F396" s="5"/>
      <c r="G396" s="8"/>
    </row>
    <row r="397" spans="2:7" x14ac:dyDescent="0.2">
      <c r="B397" s="13"/>
      <c r="C397" s="7"/>
      <c r="D397" s="6"/>
      <c r="E397" s="5"/>
      <c r="F397" s="5"/>
      <c r="G397" s="8"/>
    </row>
    <row r="398" spans="2:7" x14ac:dyDescent="0.2">
      <c r="B398" s="13"/>
      <c r="C398" s="7"/>
      <c r="D398" s="6"/>
      <c r="E398" s="5"/>
      <c r="F398" s="5"/>
      <c r="G398" s="8"/>
    </row>
    <row r="399" spans="2:7" x14ac:dyDescent="0.2">
      <c r="B399" s="13"/>
      <c r="C399" s="7"/>
      <c r="D399" s="6"/>
      <c r="E399" s="5"/>
      <c r="F399" s="5"/>
      <c r="G399" s="8"/>
    </row>
    <row r="400" spans="2:7" x14ac:dyDescent="0.2">
      <c r="B400" s="13"/>
      <c r="C400" s="7"/>
      <c r="D400" s="6"/>
      <c r="E400" s="5"/>
      <c r="F400" s="5"/>
      <c r="G400" s="8"/>
    </row>
    <row r="401" spans="2:7" x14ac:dyDescent="0.2">
      <c r="B401" s="13"/>
      <c r="C401" s="7"/>
      <c r="D401" s="6"/>
      <c r="E401" s="5"/>
      <c r="F401" s="5"/>
      <c r="G401" s="8"/>
    </row>
    <row r="402" spans="2:7" x14ac:dyDescent="0.2">
      <c r="B402" s="13"/>
      <c r="C402" s="7"/>
      <c r="D402" s="6"/>
      <c r="E402" s="5"/>
      <c r="F402" s="5"/>
      <c r="G402" s="8"/>
    </row>
    <row r="403" spans="2:7" x14ac:dyDescent="0.2">
      <c r="B403" s="13"/>
      <c r="C403" s="7"/>
      <c r="D403" s="6"/>
      <c r="E403" s="5"/>
      <c r="F403" s="5"/>
      <c r="G403" s="8"/>
    </row>
    <row r="404" spans="2:7" x14ac:dyDescent="0.2">
      <c r="B404" s="13"/>
      <c r="C404" s="7"/>
      <c r="D404" s="6"/>
      <c r="E404" s="5"/>
      <c r="F404" s="5"/>
      <c r="G404" s="8"/>
    </row>
    <row r="405" spans="2:7" x14ac:dyDescent="0.2">
      <c r="B405" s="13"/>
      <c r="C405" s="7"/>
      <c r="D405" s="6"/>
      <c r="E405" s="5"/>
      <c r="F405" s="5"/>
      <c r="G405" s="8"/>
    </row>
    <row r="406" spans="2:7" x14ac:dyDescent="0.2">
      <c r="B406" s="13"/>
      <c r="C406" s="7"/>
      <c r="D406" s="6"/>
      <c r="E406" s="5"/>
      <c r="F406" s="5"/>
      <c r="G406" s="8"/>
    </row>
    <row r="407" spans="2:7" x14ac:dyDescent="0.2">
      <c r="B407" s="13"/>
      <c r="C407" s="7"/>
      <c r="D407" s="6"/>
      <c r="E407" s="5"/>
      <c r="F407" s="5"/>
      <c r="G407" s="8"/>
    </row>
    <row r="408" spans="2:7" x14ac:dyDescent="0.2">
      <c r="B408" s="13"/>
      <c r="C408" s="7"/>
      <c r="D408" s="6"/>
      <c r="E408" s="5"/>
      <c r="F408" s="5"/>
      <c r="G408" s="8"/>
    </row>
    <row r="409" spans="2:7" x14ac:dyDescent="0.2">
      <c r="B409" s="13"/>
      <c r="C409" s="7"/>
      <c r="D409" s="6"/>
      <c r="E409" s="5"/>
      <c r="F409" s="5"/>
      <c r="G409" s="8"/>
    </row>
    <row r="410" spans="2:7" x14ac:dyDescent="0.2">
      <c r="B410" s="13"/>
      <c r="C410" s="7"/>
      <c r="D410" s="6"/>
      <c r="E410" s="5"/>
      <c r="F410" s="5"/>
      <c r="G410" s="8"/>
    </row>
    <row r="411" spans="2:7" x14ac:dyDescent="0.2">
      <c r="B411" s="13"/>
      <c r="C411" s="7"/>
      <c r="D411" s="6"/>
      <c r="E411" s="5"/>
      <c r="F411" s="5"/>
      <c r="G411" s="8"/>
    </row>
    <row r="412" spans="2:7" x14ac:dyDescent="0.2">
      <c r="B412" s="13"/>
      <c r="C412" s="7"/>
      <c r="D412" s="6"/>
      <c r="E412" s="5"/>
      <c r="F412" s="5"/>
      <c r="G412" s="8"/>
    </row>
    <row r="413" spans="2:7" x14ac:dyDescent="0.2">
      <c r="B413" s="13"/>
      <c r="C413" s="7"/>
      <c r="D413" s="6"/>
      <c r="E413" s="5"/>
      <c r="F413" s="5"/>
      <c r="G413" s="8"/>
    </row>
    <row r="414" spans="2:7" x14ac:dyDescent="0.2">
      <c r="B414" s="13"/>
      <c r="C414" s="7"/>
      <c r="D414" s="6"/>
      <c r="E414" s="5"/>
      <c r="F414" s="5"/>
      <c r="G414" s="8"/>
    </row>
    <row r="415" spans="2:7" x14ac:dyDescent="0.2">
      <c r="B415" s="13"/>
      <c r="C415" s="7"/>
      <c r="D415" s="6"/>
      <c r="E415" s="5"/>
      <c r="F415" s="5"/>
      <c r="G415" s="8"/>
    </row>
    <row r="416" spans="2:7" x14ac:dyDescent="0.2">
      <c r="B416" s="13"/>
      <c r="C416" s="7"/>
      <c r="D416" s="6"/>
      <c r="E416" s="5"/>
      <c r="F416" s="5"/>
      <c r="G416" s="8"/>
    </row>
    <row r="417" spans="2:7" x14ac:dyDescent="0.2">
      <c r="B417" s="13"/>
      <c r="C417" s="7"/>
      <c r="D417" s="6"/>
      <c r="E417" s="5"/>
      <c r="F417" s="5"/>
      <c r="G417" s="8"/>
    </row>
    <row r="418" spans="2:7" x14ac:dyDescent="0.2">
      <c r="B418" s="13"/>
      <c r="C418" s="7"/>
      <c r="D418" s="6"/>
      <c r="E418" s="5"/>
      <c r="F418" s="5"/>
      <c r="G418" s="8"/>
    </row>
    <row r="419" spans="2:7" x14ac:dyDescent="0.2">
      <c r="B419" s="13"/>
      <c r="C419" s="7"/>
      <c r="D419" s="6"/>
      <c r="E419" s="5"/>
      <c r="F419" s="5"/>
      <c r="G419" s="8"/>
    </row>
    <row r="420" spans="2:7" x14ac:dyDescent="0.2">
      <c r="B420" s="13"/>
      <c r="C420" s="7"/>
      <c r="D420" s="6"/>
      <c r="E420" s="5"/>
      <c r="F420" s="5"/>
      <c r="G420" s="8"/>
    </row>
    <row r="421" spans="2:7" x14ac:dyDescent="0.2">
      <c r="B421" s="13"/>
      <c r="C421" s="7"/>
      <c r="D421" s="6"/>
      <c r="E421" s="5"/>
      <c r="F421" s="5"/>
      <c r="G421" s="8"/>
    </row>
    <row r="422" spans="2:7" x14ac:dyDescent="0.2">
      <c r="B422" s="13"/>
      <c r="C422" s="7"/>
      <c r="D422" s="6"/>
      <c r="E422" s="5"/>
      <c r="F422" s="5"/>
      <c r="G422" s="8"/>
    </row>
    <row r="423" spans="2:7" x14ac:dyDescent="0.2">
      <c r="B423" s="13"/>
      <c r="C423" s="7"/>
      <c r="D423" s="6"/>
      <c r="E423" s="5"/>
      <c r="F423" s="5"/>
      <c r="G423" s="8"/>
    </row>
    <row r="424" spans="2:7" x14ac:dyDescent="0.2">
      <c r="B424" s="13"/>
      <c r="C424" s="7"/>
      <c r="D424" s="6"/>
      <c r="E424" s="5"/>
      <c r="F424" s="5"/>
      <c r="G424" s="8"/>
    </row>
    <row r="425" spans="2:7" x14ac:dyDescent="0.2">
      <c r="B425" s="13"/>
      <c r="C425" s="7"/>
      <c r="D425" s="6"/>
      <c r="E425" s="5"/>
      <c r="F425" s="5"/>
      <c r="G425" s="8"/>
    </row>
    <row r="426" spans="2:7" x14ac:dyDescent="0.2">
      <c r="B426" s="13"/>
      <c r="C426" s="7"/>
      <c r="D426" s="6"/>
      <c r="E426" s="5"/>
      <c r="F426" s="5"/>
      <c r="G426" s="8"/>
    </row>
    <row r="427" spans="2:7" x14ac:dyDescent="0.2">
      <c r="B427" s="13"/>
      <c r="C427" s="7"/>
      <c r="D427" s="6"/>
      <c r="E427" s="5"/>
      <c r="F427" s="5"/>
      <c r="G427" s="8"/>
    </row>
    <row r="428" spans="2:7" x14ac:dyDescent="0.2">
      <c r="B428" s="13"/>
      <c r="C428" s="7"/>
      <c r="D428" s="6"/>
      <c r="E428" s="5"/>
      <c r="F428" s="5"/>
      <c r="G428" s="8"/>
    </row>
    <row r="429" spans="2:7" x14ac:dyDescent="0.2">
      <c r="B429" s="13"/>
      <c r="C429" s="7"/>
      <c r="D429" s="6"/>
      <c r="E429" s="5"/>
      <c r="F429" s="5"/>
      <c r="G429" s="8"/>
    </row>
    <row r="430" spans="2:7" x14ac:dyDescent="0.2">
      <c r="B430" s="13"/>
      <c r="C430" s="7"/>
      <c r="D430" s="6"/>
      <c r="E430" s="5"/>
      <c r="F430" s="5"/>
      <c r="G430" s="8"/>
    </row>
    <row r="431" spans="2:7" x14ac:dyDescent="0.2">
      <c r="B431" s="13"/>
      <c r="C431" s="7"/>
      <c r="D431" s="6"/>
      <c r="E431" s="5"/>
      <c r="F431" s="5"/>
      <c r="G431" s="8"/>
    </row>
    <row r="432" spans="2:7" x14ac:dyDescent="0.2">
      <c r="B432" s="13"/>
      <c r="C432" s="7"/>
      <c r="D432" s="6"/>
      <c r="E432" s="5"/>
      <c r="F432" s="5"/>
      <c r="G432" s="8"/>
    </row>
    <row r="433" spans="2:7" x14ac:dyDescent="0.2">
      <c r="B433" s="13"/>
      <c r="C433" s="7"/>
      <c r="D433" s="6"/>
      <c r="E433" s="5"/>
      <c r="F433" s="5"/>
      <c r="G433" s="8"/>
    </row>
    <row r="434" spans="2:7" x14ac:dyDescent="0.2">
      <c r="B434" s="13"/>
      <c r="C434" s="7"/>
      <c r="D434" s="6"/>
      <c r="E434" s="5"/>
      <c r="F434" s="5"/>
      <c r="G434" s="8"/>
    </row>
    <row r="435" spans="2:7" x14ac:dyDescent="0.2">
      <c r="B435" s="13"/>
      <c r="C435" s="7"/>
      <c r="D435" s="6"/>
      <c r="E435" s="5"/>
      <c r="F435" s="5"/>
      <c r="G435" s="8"/>
    </row>
    <row r="436" spans="2:7" x14ac:dyDescent="0.2">
      <c r="B436" s="13"/>
      <c r="C436" s="7"/>
      <c r="D436" s="6"/>
      <c r="E436" s="5"/>
      <c r="F436" s="5"/>
      <c r="G436" s="8"/>
    </row>
    <row r="437" spans="2:7" x14ac:dyDescent="0.2">
      <c r="B437" s="13"/>
      <c r="C437" s="7"/>
      <c r="D437" s="6"/>
      <c r="E437" s="5"/>
      <c r="F437" s="5"/>
      <c r="G437" s="8"/>
    </row>
    <row r="438" spans="2:7" x14ac:dyDescent="0.2">
      <c r="B438" s="13"/>
      <c r="C438" s="7"/>
      <c r="D438" s="6"/>
      <c r="E438" s="5"/>
      <c r="F438" s="5"/>
      <c r="G438" s="8"/>
    </row>
    <row r="439" spans="2:7" x14ac:dyDescent="0.2">
      <c r="B439" s="13"/>
      <c r="C439" s="7"/>
      <c r="D439" s="6"/>
      <c r="E439" s="5"/>
      <c r="F439" s="5"/>
      <c r="G439" s="8"/>
    </row>
    <row r="440" spans="2:7" x14ac:dyDescent="0.2">
      <c r="B440" s="13"/>
      <c r="C440" s="7"/>
      <c r="D440" s="6"/>
      <c r="E440" s="5"/>
      <c r="F440" s="5"/>
      <c r="G440" s="8"/>
    </row>
    <row r="441" spans="2:7" x14ac:dyDescent="0.2">
      <c r="B441" s="13"/>
      <c r="C441" s="7"/>
      <c r="D441" s="6"/>
      <c r="E441" s="5"/>
      <c r="F441" s="5"/>
      <c r="G441" s="8"/>
    </row>
    <row r="442" spans="2:7" x14ac:dyDescent="0.2">
      <c r="B442" s="13"/>
      <c r="C442" s="7"/>
      <c r="D442" s="6"/>
      <c r="E442" s="5"/>
      <c r="F442" s="5"/>
      <c r="G442" s="8"/>
    </row>
    <row r="443" spans="2:7" x14ac:dyDescent="0.2">
      <c r="B443" s="13"/>
      <c r="C443" s="7"/>
      <c r="D443" s="6"/>
      <c r="E443" s="5"/>
      <c r="F443" s="5"/>
      <c r="G443" s="8"/>
    </row>
    <row r="444" spans="2:7" x14ac:dyDescent="0.2">
      <c r="B444" s="13"/>
      <c r="C444" s="7"/>
      <c r="D444" s="6"/>
      <c r="E444" s="5"/>
      <c r="F444" s="5"/>
      <c r="G444" s="8"/>
    </row>
    <row r="445" spans="2:7" x14ac:dyDescent="0.2">
      <c r="B445" s="13"/>
      <c r="C445" s="7"/>
      <c r="D445" s="6"/>
      <c r="E445" s="5"/>
      <c r="F445" s="5"/>
      <c r="G445" s="8"/>
    </row>
    <row r="446" spans="2:7" x14ac:dyDescent="0.2">
      <c r="B446" s="13"/>
      <c r="C446" s="7"/>
      <c r="D446" s="6"/>
      <c r="E446" s="5"/>
      <c r="F446" s="5"/>
      <c r="G446" s="8"/>
    </row>
    <row r="447" spans="2:7" x14ac:dyDescent="0.2">
      <c r="B447" s="13"/>
      <c r="C447" s="7"/>
      <c r="D447" s="6"/>
      <c r="E447" s="5"/>
      <c r="F447" s="5"/>
      <c r="G447" s="8"/>
    </row>
    <row r="448" spans="2:7" x14ac:dyDescent="0.2">
      <c r="B448" s="13"/>
      <c r="C448" s="7"/>
      <c r="D448" s="6"/>
      <c r="E448" s="5"/>
      <c r="F448" s="5"/>
      <c r="G448" s="8"/>
    </row>
    <row r="449" spans="2:7" x14ac:dyDescent="0.2">
      <c r="B449" s="13"/>
      <c r="C449" s="7"/>
      <c r="D449" s="6"/>
      <c r="E449" s="5"/>
      <c r="F449" s="5"/>
      <c r="G449" s="8"/>
    </row>
    <row r="450" spans="2:7" x14ac:dyDescent="0.2">
      <c r="B450" s="13"/>
      <c r="C450" s="7"/>
      <c r="D450" s="6"/>
      <c r="E450" s="5"/>
      <c r="F450" s="5"/>
      <c r="G450" s="8"/>
    </row>
    <row r="451" spans="2:7" x14ac:dyDescent="0.2">
      <c r="B451" s="13"/>
      <c r="C451" s="7"/>
      <c r="D451" s="6"/>
      <c r="E451" s="5"/>
      <c r="F451" s="5"/>
      <c r="G451" s="8"/>
    </row>
    <row r="452" spans="2:7" x14ac:dyDescent="0.2">
      <c r="B452" s="13"/>
      <c r="C452" s="7"/>
      <c r="D452" s="6"/>
      <c r="E452" s="5"/>
      <c r="F452" s="5"/>
      <c r="G452" s="8"/>
    </row>
    <row r="453" spans="2:7" x14ac:dyDescent="0.2">
      <c r="B453" s="13"/>
      <c r="C453" s="7"/>
      <c r="D453" s="6"/>
      <c r="E453" s="5"/>
      <c r="F453" s="5"/>
      <c r="G453" s="8"/>
    </row>
    <row r="454" spans="2:7" x14ac:dyDescent="0.2">
      <c r="B454" s="13"/>
      <c r="C454" s="7"/>
      <c r="D454" s="6"/>
      <c r="E454" s="5"/>
      <c r="F454" s="5"/>
      <c r="G454" s="8"/>
    </row>
    <row r="455" spans="2:7" x14ac:dyDescent="0.2">
      <c r="B455" s="13"/>
      <c r="C455" s="7"/>
      <c r="D455" s="6"/>
      <c r="E455" s="5"/>
      <c r="F455" s="5"/>
      <c r="G455" s="8"/>
    </row>
    <row r="456" spans="2:7" x14ac:dyDescent="0.2">
      <c r="B456" s="13"/>
      <c r="C456" s="7"/>
      <c r="D456" s="6"/>
      <c r="E456" s="5"/>
      <c r="F456" s="5"/>
      <c r="G456" s="8"/>
    </row>
    <row r="457" spans="2:7" x14ac:dyDescent="0.2">
      <c r="B457" s="13"/>
      <c r="C457" s="7"/>
      <c r="D457" s="6"/>
      <c r="E457" s="5"/>
      <c r="F457" s="5"/>
      <c r="G457" s="8"/>
    </row>
    <row r="458" spans="2:7" x14ac:dyDescent="0.2">
      <c r="B458" s="13"/>
      <c r="C458" s="7"/>
      <c r="D458" s="6"/>
      <c r="E458" s="5"/>
      <c r="F458" s="5"/>
      <c r="G458" s="8"/>
    </row>
    <row r="459" spans="2:7" x14ac:dyDescent="0.2">
      <c r="B459" s="13"/>
      <c r="C459" s="7"/>
      <c r="D459" s="6"/>
      <c r="E459" s="5"/>
      <c r="F459" s="5"/>
      <c r="G459" s="8"/>
    </row>
    <row r="460" spans="2:7" x14ac:dyDescent="0.2">
      <c r="B460" s="13"/>
      <c r="C460" s="7"/>
      <c r="D460" s="6"/>
      <c r="E460" s="5"/>
      <c r="F460" s="5"/>
      <c r="G460" s="8"/>
    </row>
    <row r="461" spans="2:7" x14ac:dyDescent="0.2">
      <c r="B461" s="13"/>
      <c r="C461" s="7"/>
      <c r="D461" s="6"/>
      <c r="E461" s="5"/>
      <c r="F461" s="5"/>
      <c r="G461" s="8"/>
    </row>
    <row r="462" spans="2:7" x14ac:dyDescent="0.2">
      <c r="B462" s="13"/>
      <c r="C462" s="7"/>
      <c r="D462" s="6"/>
      <c r="E462" s="5"/>
      <c r="F462" s="5"/>
      <c r="G462" s="8"/>
    </row>
    <row r="463" spans="2:7" x14ac:dyDescent="0.2">
      <c r="B463" s="13"/>
      <c r="C463" s="7"/>
      <c r="D463" s="6"/>
      <c r="E463" s="5"/>
      <c r="F463" s="5"/>
      <c r="G463" s="8"/>
    </row>
    <row r="464" spans="2:7" x14ac:dyDescent="0.2">
      <c r="B464" s="13"/>
      <c r="C464" s="7"/>
      <c r="D464" s="6"/>
      <c r="E464" s="5"/>
      <c r="F464" s="5"/>
      <c r="G464" s="8"/>
    </row>
    <row r="465" spans="2:7" x14ac:dyDescent="0.2">
      <c r="B465" s="13"/>
      <c r="C465" s="7"/>
      <c r="D465" s="6"/>
      <c r="E465" s="5"/>
      <c r="F465" s="5"/>
      <c r="G465" s="8"/>
    </row>
    <row r="466" spans="2:7" x14ac:dyDescent="0.2">
      <c r="B466" s="13"/>
      <c r="C466" s="7"/>
      <c r="D466" s="6"/>
      <c r="E466" s="5"/>
      <c r="F466" s="5"/>
      <c r="G466" s="8"/>
    </row>
    <row r="467" spans="2:7" x14ac:dyDescent="0.2">
      <c r="B467" s="13"/>
      <c r="C467" s="7"/>
      <c r="D467" s="6"/>
      <c r="E467" s="5"/>
      <c r="F467" s="5"/>
      <c r="G467" s="8"/>
    </row>
    <row r="468" spans="2:7" x14ac:dyDescent="0.2">
      <c r="B468" s="13"/>
      <c r="C468" s="7"/>
      <c r="D468" s="6"/>
      <c r="E468" s="5"/>
      <c r="F468" s="5"/>
      <c r="G468" s="8"/>
    </row>
    <row r="469" spans="2:7" x14ac:dyDescent="0.2">
      <c r="B469" s="13"/>
      <c r="C469" s="7"/>
      <c r="D469" s="6"/>
      <c r="E469" s="5"/>
      <c r="F469" s="5"/>
      <c r="G469" s="8"/>
    </row>
    <row r="470" spans="2:7" x14ac:dyDescent="0.2">
      <c r="B470" s="13"/>
      <c r="C470" s="7"/>
      <c r="D470" s="6"/>
      <c r="E470" s="5"/>
      <c r="F470" s="5"/>
      <c r="G470" s="8"/>
    </row>
    <row r="471" spans="2:7" x14ac:dyDescent="0.2">
      <c r="B471" s="13"/>
      <c r="C471" s="7"/>
      <c r="D471" s="6"/>
      <c r="E471" s="5"/>
      <c r="F471" s="5"/>
      <c r="G471" s="8"/>
    </row>
    <row r="472" spans="2:7" x14ac:dyDescent="0.2">
      <c r="B472" s="13"/>
      <c r="C472" s="7"/>
      <c r="D472" s="6"/>
      <c r="E472" s="5"/>
      <c r="F472" s="5"/>
      <c r="G472" s="8"/>
    </row>
    <row r="473" spans="2:7" x14ac:dyDescent="0.2">
      <c r="B473" s="13"/>
      <c r="C473" s="7"/>
      <c r="D473" s="6"/>
      <c r="E473" s="5"/>
      <c r="F473" s="5"/>
      <c r="G473" s="8"/>
    </row>
    <row r="474" spans="2:7" x14ac:dyDescent="0.2">
      <c r="B474" s="13"/>
      <c r="C474" s="7"/>
      <c r="D474" s="6"/>
      <c r="E474" s="5"/>
      <c r="F474" s="5"/>
      <c r="G474" s="8"/>
    </row>
    <row r="475" spans="2:7" x14ac:dyDescent="0.2">
      <c r="B475" s="13"/>
      <c r="C475" s="7"/>
      <c r="D475" s="6"/>
      <c r="E475" s="5"/>
      <c r="F475" s="5"/>
      <c r="G475" s="8"/>
    </row>
    <row r="476" spans="2:7" x14ac:dyDescent="0.2">
      <c r="B476" s="13"/>
      <c r="C476" s="7"/>
      <c r="D476" s="6"/>
      <c r="E476" s="5"/>
      <c r="F476" s="5"/>
      <c r="G476" s="8"/>
    </row>
    <row r="477" spans="2:7" x14ac:dyDescent="0.2">
      <c r="B477" s="13"/>
      <c r="C477" s="7"/>
      <c r="D477" s="6"/>
      <c r="E477" s="5"/>
      <c r="F477" s="5"/>
      <c r="G477" s="8"/>
    </row>
    <row r="478" spans="2:7" x14ac:dyDescent="0.2">
      <c r="B478" s="13"/>
      <c r="C478" s="7"/>
      <c r="D478" s="6"/>
      <c r="E478" s="5"/>
      <c r="F478" s="5"/>
      <c r="G478" s="8"/>
    </row>
    <row r="479" spans="2:7" x14ac:dyDescent="0.2">
      <c r="B479" s="13"/>
      <c r="C479" s="7"/>
      <c r="D479" s="6"/>
      <c r="E479" s="5"/>
      <c r="F479" s="5"/>
      <c r="G479" s="8"/>
    </row>
    <row r="480" spans="2:7" x14ac:dyDescent="0.2">
      <c r="B480" s="13"/>
      <c r="C480" s="7"/>
      <c r="D480" s="6"/>
      <c r="E480" s="5"/>
      <c r="F480" s="5"/>
      <c r="G480" s="8"/>
    </row>
    <row r="481" spans="2:7" x14ac:dyDescent="0.2">
      <c r="B481" s="13"/>
      <c r="C481" s="7"/>
      <c r="D481" s="6"/>
      <c r="E481" s="5"/>
      <c r="F481" s="5"/>
      <c r="G481" s="8"/>
    </row>
    <row r="482" spans="2:7" x14ac:dyDescent="0.2">
      <c r="B482" s="13"/>
      <c r="C482" s="7"/>
      <c r="D482" s="6"/>
      <c r="E482" s="5"/>
      <c r="F482" s="5"/>
      <c r="G482" s="8"/>
    </row>
    <row r="483" spans="2:7" x14ac:dyDescent="0.2">
      <c r="B483" s="13"/>
      <c r="C483" s="7"/>
      <c r="D483" s="6"/>
      <c r="E483" s="5"/>
      <c r="F483" s="5"/>
      <c r="G483" s="8"/>
    </row>
    <row r="484" spans="2:7" x14ac:dyDescent="0.2">
      <c r="B484" s="13"/>
      <c r="C484" s="7"/>
      <c r="D484" s="6"/>
      <c r="E484" s="5"/>
      <c r="F484" s="5"/>
      <c r="G484" s="8"/>
    </row>
    <row r="485" spans="2:7" x14ac:dyDescent="0.2">
      <c r="B485" s="13"/>
      <c r="C485" s="7"/>
      <c r="D485" s="6"/>
      <c r="E485" s="5"/>
      <c r="F485" s="5"/>
      <c r="G485" s="8"/>
    </row>
    <row r="486" spans="2:7" x14ac:dyDescent="0.2">
      <c r="B486" s="13"/>
      <c r="C486" s="7"/>
      <c r="D486" s="6"/>
      <c r="E486" s="5"/>
      <c r="F486" s="5"/>
      <c r="G486" s="8"/>
    </row>
    <row r="487" spans="2:7" x14ac:dyDescent="0.2">
      <c r="B487" s="13"/>
      <c r="C487" s="7"/>
      <c r="D487" s="6"/>
      <c r="E487" s="5"/>
      <c r="F487" s="5"/>
      <c r="G487" s="8"/>
    </row>
    <row r="488" spans="2:7" x14ac:dyDescent="0.2">
      <c r="B488" s="13"/>
      <c r="C488" s="7"/>
      <c r="D488" s="6"/>
      <c r="E488" s="5"/>
      <c r="F488" s="5"/>
      <c r="G488" s="8"/>
    </row>
    <row r="489" spans="2:7" x14ac:dyDescent="0.2">
      <c r="B489" s="13"/>
      <c r="C489" s="7"/>
      <c r="D489" s="6"/>
      <c r="E489" s="5"/>
      <c r="F489" s="5"/>
      <c r="G489" s="8"/>
    </row>
    <row r="490" spans="2:7" x14ac:dyDescent="0.2">
      <c r="B490" s="13"/>
      <c r="C490" s="7"/>
      <c r="D490" s="6"/>
      <c r="E490" s="5"/>
      <c r="F490" s="5"/>
      <c r="G490" s="8"/>
    </row>
    <row r="491" spans="2:7" x14ac:dyDescent="0.2">
      <c r="B491" s="13"/>
      <c r="C491" s="7"/>
      <c r="D491" s="6"/>
      <c r="E491" s="5"/>
      <c r="F491" s="5"/>
      <c r="G491" s="8"/>
    </row>
    <row r="492" spans="2:7" x14ac:dyDescent="0.2">
      <c r="B492" s="13"/>
      <c r="C492" s="7"/>
      <c r="D492" s="6"/>
      <c r="E492" s="5"/>
      <c r="F492" s="5"/>
      <c r="G492" s="8"/>
    </row>
    <row r="493" spans="2:7" x14ac:dyDescent="0.2">
      <c r="B493" s="13"/>
      <c r="C493" s="7"/>
      <c r="D493" s="6"/>
      <c r="E493" s="5"/>
      <c r="F493" s="5"/>
      <c r="G493" s="8"/>
    </row>
    <row r="494" spans="2:7" x14ac:dyDescent="0.2">
      <c r="B494" s="13"/>
      <c r="C494" s="7"/>
      <c r="D494" s="6"/>
      <c r="E494" s="5"/>
      <c r="F494" s="5"/>
      <c r="G494" s="8"/>
    </row>
    <row r="495" spans="2:7" x14ac:dyDescent="0.2">
      <c r="B495" s="13"/>
      <c r="C495" s="7"/>
      <c r="D495" s="6"/>
      <c r="E495" s="5"/>
      <c r="F495" s="5"/>
      <c r="G495" s="8"/>
    </row>
    <row r="496" spans="2:7" x14ac:dyDescent="0.2">
      <c r="B496" s="13"/>
      <c r="C496" s="7"/>
      <c r="D496" s="6"/>
      <c r="E496" s="5"/>
      <c r="F496" s="5"/>
      <c r="G496" s="8"/>
    </row>
    <row r="497" spans="2:7" x14ac:dyDescent="0.2">
      <c r="B497" s="13"/>
      <c r="C497" s="7"/>
      <c r="D497" s="6"/>
      <c r="E497" s="5"/>
      <c r="F497" s="5"/>
      <c r="G497" s="8"/>
    </row>
    <row r="498" spans="2:7" x14ac:dyDescent="0.2">
      <c r="B498" s="13"/>
      <c r="C498" s="7"/>
      <c r="D498" s="6"/>
      <c r="E498" s="5"/>
      <c r="F498" s="5"/>
      <c r="G498" s="8"/>
    </row>
    <row r="499" spans="2:7" x14ac:dyDescent="0.2">
      <c r="B499" s="13"/>
      <c r="C499" s="7"/>
      <c r="D499" s="6"/>
      <c r="E499" s="5"/>
      <c r="F499" s="5"/>
      <c r="G499" s="8"/>
    </row>
    <row r="500" spans="2:7" x14ac:dyDescent="0.2">
      <c r="B500" s="13"/>
      <c r="C500" s="7"/>
      <c r="D500" s="6"/>
      <c r="E500" s="5"/>
      <c r="F500" s="5"/>
      <c r="G500" s="8"/>
    </row>
    <row r="501" spans="2:7" x14ac:dyDescent="0.2">
      <c r="B501" s="13"/>
      <c r="C501" s="7"/>
      <c r="D501" s="6"/>
      <c r="E501" s="5"/>
      <c r="F501" s="5"/>
      <c r="G501" s="8"/>
    </row>
    <row r="502" spans="2:7" x14ac:dyDescent="0.2">
      <c r="B502" s="13"/>
      <c r="C502" s="7"/>
      <c r="D502" s="6"/>
      <c r="E502" s="5"/>
      <c r="F502" s="5"/>
      <c r="G502" s="8"/>
    </row>
    <row r="503" spans="2:7" x14ac:dyDescent="0.2">
      <c r="B503" s="13"/>
      <c r="C503" s="7"/>
      <c r="D503" s="6"/>
      <c r="E503" s="5"/>
      <c r="F503" s="5"/>
      <c r="G503" s="8"/>
    </row>
    <row r="504" spans="2:7" x14ac:dyDescent="0.2">
      <c r="B504" s="13"/>
      <c r="C504" s="7"/>
      <c r="D504" s="6"/>
      <c r="E504" s="5"/>
      <c r="F504" s="5"/>
      <c r="G504" s="8"/>
    </row>
    <row r="505" spans="2:7" x14ac:dyDescent="0.2">
      <c r="B505" s="13"/>
      <c r="C505" s="7"/>
      <c r="D505" s="6"/>
      <c r="E505" s="5"/>
      <c r="F505" s="5"/>
      <c r="G505" s="8"/>
    </row>
    <row r="506" spans="2:7" x14ac:dyDescent="0.2">
      <c r="B506" s="13"/>
      <c r="C506" s="7"/>
      <c r="D506" s="6"/>
      <c r="E506" s="5"/>
      <c r="F506" s="5"/>
      <c r="G506" s="8"/>
    </row>
    <row r="507" spans="2:7" x14ac:dyDescent="0.2">
      <c r="B507" s="13"/>
      <c r="C507" s="7"/>
      <c r="D507" s="6"/>
      <c r="E507" s="5"/>
      <c r="F507" s="5"/>
      <c r="G507" s="8"/>
    </row>
    <row r="508" spans="2:7" x14ac:dyDescent="0.2">
      <c r="B508" s="13"/>
      <c r="C508" s="7"/>
      <c r="D508" s="6"/>
      <c r="E508" s="5"/>
      <c r="F508" s="5"/>
      <c r="G508" s="8"/>
    </row>
    <row r="509" spans="2:7" x14ac:dyDescent="0.2">
      <c r="B509" s="13"/>
      <c r="C509" s="7"/>
      <c r="D509" s="6"/>
      <c r="E509" s="5"/>
      <c r="F509" s="5"/>
      <c r="G509" s="8"/>
    </row>
    <row r="510" spans="2:7" x14ac:dyDescent="0.2">
      <c r="B510" s="13"/>
      <c r="C510" s="7"/>
      <c r="D510" s="6"/>
      <c r="E510" s="5"/>
      <c r="F510" s="5"/>
      <c r="G510" s="8"/>
    </row>
    <row r="511" spans="2:7" x14ac:dyDescent="0.2">
      <c r="B511" s="13"/>
      <c r="C511" s="7"/>
      <c r="D511" s="6"/>
      <c r="E511" s="5"/>
      <c r="F511" s="5"/>
      <c r="G511" s="8"/>
    </row>
    <row r="512" spans="2:7" x14ac:dyDescent="0.2">
      <c r="B512" s="13"/>
      <c r="C512" s="7"/>
      <c r="D512" s="6"/>
      <c r="E512" s="5"/>
      <c r="F512" s="5"/>
      <c r="G512" s="8"/>
    </row>
    <row r="513" spans="2:7" x14ac:dyDescent="0.2">
      <c r="B513" s="13"/>
      <c r="C513" s="7"/>
      <c r="D513" s="6"/>
      <c r="E513" s="5"/>
      <c r="F513" s="5"/>
      <c r="G513" s="8"/>
    </row>
    <row r="514" spans="2:7" x14ac:dyDescent="0.2">
      <c r="B514" s="13"/>
      <c r="C514" s="7"/>
      <c r="D514" s="6"/>
      <c r="E514" s="5"/>
      <c r="F514" s="5"/>
      <c r="G514" s="8"/>
    </row>
    <row r="515" spans="2:7" x14ac:dyDescent="0.2">
      <c r="B515" s="13"/>
      <c r="C515" s="7"/>
      <c r="D515" s="6"/>
      <c r="E515" s="5"/>
      <c r="F515" s="5"/>
      <c r="G515" s="8"/>
    </row>
    <row r="516" spans="2:7" x14ac:dyDescent="0.2">
      <c r="B516" s="13"/>
      <c r="C516" s="7"/>
      <c r="D516" s="6"/>
      <c r="E516" s="5"/>
      <c r="F516" s="5"/>
      <c r="G516" s="8"/>
    </row>
    <row r="517" spans="2:7" x14ac:dyDescent="0.2">
      <c r="B517" s="13"/>
      <c r="C517" s="7"/>
      <c r="D517" s="6"/>
      <c r="E517" s="5"/>
      <c r="F517" s="5"/>
      <c r="G517" s="8"/>
    </row>
    <row r="518" spans="2:7" x14ac:dyDescent="0.2">
      <c r="B518" s="13"/>
      <c r="C518" s="7"/>
      <c r="D518" s="6"/>
      <c r="E518" s="5"/>
      <c r="F518" s="5"/>
      <c r="G518" s="8"/>
    </row>
    <row r="519" spans="2:7" x14ac:dyDescent="0.2">
      <c r="B519" s="13"/>
      <c r="C519" s="7"/>
      <c r="D519" s="6"/>
      <c r="E519" s="5"/>
      <c r="F519" s="5"/>
      <c r="G519" s="8"/>
    </row>
    <row r="520" spans="2:7" x14ac:dyDescent="0.2">
      <c r="B520" s="13"/>
      <c r="C520" s="7"/>
      <c r="D520" s="6"/>
      <c r="E520" s="5"/>
      <c r="F520" s="5"/>
      <c r="G520" s="8"/>
    </row>
    <row r="521" spans="2:7" x14ac:dyDescent="0.2">
      <c r="B521" s="13"/>
      <c r="C521" s="7"/>
      <c r="D521" s="6"/>
      <c r="E521" s="5"/>
      <c r="F521" s="5"/>
      <c r="G521" s="8"/>
    </row>
    <row r="522" spans="2:7" x14ac:dyDescent="0.2">
      <c r="B522" s="13"/>
      <c r="C522" s="7"/>
      <c r="D522" s="6"/>
      <c r="E522" s="5"/>
      <c r="F522" s="5"/>
      <c r="G522" s="8"/>
    </row>
    <row r="523" spans="2:7" x14ac:dyDescent="0.2">
      <c r="B523" s="13"/>
      <c r="C523" s="7"/>
      <c r="D523" s="6"/>
      <c r="E523" s="5"/>
      <c r="F523" s="5"/>
      <c r="G523" s="8"/>
    </row>
    <row r="524" spans="2:7" x14ac:dyDescent="0.2">
      <c r="B524" s="13"/>
      <c r="C524" s="7"/>
      <c r="D524" s="6"/>
      <c r="E524" s="5"/>
      <c r="F524" s="5"/>
      <c r="G524" s="8"/>
    </row>
    <row r="525" spans="2:7" x14ac:dyDescent="0.2">
      <c r="B525" s="13"/>
      <c r="C525" s="7"/>
      <c r="D525" s="6"/>
      <c r="E525" s="5"/>
      <c r="F525" s="5"/>
      <c r="G525" s="8"/>
    </row>
    <row r="526" spans="2:7" x14ac:dyDescent="0.2">
      <c r="B526" s="13"/>
      <c r="C526" s="7"/>
      <c r="D526" s="6"/>
      <c r="E526" s="5"/>
      <c r="F526" s="5"/>
      <c r="G526" s="8"/>
    </row>
    <row r="527" spans="2:7" x14ac:dyDescent="0.2">
      <c r="B527" s="13"/>
      <c r="C527" s="7"/>
      <c r="D527" s="6"/>
      <c r="E527" s="5"/>
      <c r="F527" s="5"/>
      <c r="G527" s="8"/>
    </row>
    <row r="528" spans="2:7" x14ac:dyDescent="0.2">
      <c r="B528" s="13"/>
      <c r="C528" s="7"/>
      <c r="D528" s="6"/>
      <c r="E528" s="5"/>
      <c r="F528" s="5"/>
      <c r="G528" s="8"/>
    </row>
    <row r="529" spans="2:7" x14ac:dyDescent="0.2">
      <c r="B529" s="13"/>
      <c r="C529" s="7"/>
      <c r="D529" s="6"/>
      <c r="E529" s="5"/>
      <c r="F529" s="5"/>
      <c r="G529" s="8"/>
    </row>
    <row r="530" spans="2:7" x14ac:dyDescent="0.2">
      <c r="B530" s="13"/>
      <c r="C530" s="7"/>
      <c r="D530" s="6"/>
      <c r="E530" s="5"/>
      <c r="F530" s="5"/>
      <c r="G530" s="8"/>
    </row>
    <row r="531" spans="2:7" x14ac:dyDescent="0.2">
      <c r="B531" s="13"/>
      <c r="C531" s="7"/>
      <c r="D531" s="6"/>
      <c r="E531" s="5"/>
      <c r="F531" s="5"/>
      <c r="G531" s="8"/>
    </row>
    <row r="532" spans="2:7" x14ac:dyDescent="0.2">
      <c r="B532" s="13"/>
      <c r="C532" s="7"/>
      <c r="D532" s="6"/>
      <c r="E532" s="5"/>
      <c r="F532" s="5"/>
      <c r="G532" s="8"/>
    </row>
    <row r="533" spans="2:7" x14ac:dyDescent="0.2">
      <c r="B533" s="13"/>
      <c r="C533" s="7"/>
      <c r="D533" s="6"/>
      <c r="E533" s="5"/>
      <c r="F533" s="5"/>
      <c r="G533" s="8"/>
    </row>
    <row r="534" spans="2:7" x14ac:dyDescent="0.2">
      <c r="B534" s="13"/>
      <c r="C534" s="7"/>
      <c r="D534" s="6"/>
      <c r="E534" s="5"/>
      <c r="F534" s="5"/>
      <c r="G534" s="8"/>
    </row>
    <row r="535" spans="2:7" x14ac:dyDescent="0.2">
      <c r="B535" s="13"/>
      <c r="C535" s="7"/>
      <c r="D535" s="6"/>
      <c r="E535" s="5"/>
      <c r="F535" s="5"/>
      <c r="G535" s="8"/>
    </row>
    <row r="536" spans="2:7" x14ac:dyDescent="0.2">
      <c r="B536" s="13"/>
      <c r="C536" s="7"/>
      <c r="D536" s="6"/>
      <c r="E536" s="5"/>
      <c r="F536" s="5"/>
      <c r="G536" s="8"/>
    </row>
    <row r="537" spans="2:7" x14ac:dyDescent="0.2">
      <c r="B537" s="13"/>
      <c r="C537" s="7"/>
      <c r="D537" s="6"/>
      <c r="E537" s="5"/>
      <c r="F537" s="5"/>
      <c r="G537" s="8"/>
    </row>
    <row r="538" spans="2:7" x14ac:dyDescent="0.2">
      <c r="B538" s="13"/>
      <c r="C538" s="7"/>
      <c r="D538" s="6"/>
      <c r="E538" s="5"/>
      <c r="F538" s="5"/>
      <c r="G538" s="8"/>
    </row>
    <row r="539" spans="2:7" x14ac:dyDescent="0.2">
      <c r="B539" s="13"/>
      <c r="C539" s="7"/>
      <c r="D539" s="6"/>
      <c r="E539" s="5"/>
      <c r="F539" s="5"/>
      <c r="G539" s="8"/>
    </row>
    <row r="540" spans="2:7" x14ac:dyDescent="0.2">
      <c r="B540" s="13"/>
      <c r="C540" s="7"/>
      <c r="D540" s="6"/>
      <c r="E540" s="5"/>
      <c r="F540" s="5"/>
      <c r="G540" s="8"/>
    </row>
    <row r="541" spans="2:7" x14ac:dyDescent="0.2">
      <c r="B541" s="13"/>
      <c r="C541" s="7"/>
      <c r="D541" s="6"/>
      <c r="E541" s="5"/>
      <c r="F541" s="5"/>
      <c r="G541" s="8"/>
    </row>
    <row r="542" spans="2:7" x14ac:dyDescent="0.2">
      <c r="B542" s="13"/>
      <c r="C542" s="7"/>
      <c r="D542" s="6"/>
      <c r="E542" s="5"/>
      <c r="F542" s="5"/>
      <c r="G542" s="8"/>
    </row>
    <row r="543" spans="2:7" x14ac:dyDescent="0.2">
      <c r="B543" s="13"/>
      <c r="C543" s="7"/>
      <c r="D543" s="6"/>
      <c r="E543" s="5"/>
      <c r="F543" s="5"/>
      <c r="G543" s="8"/>
    </row>
    <row r="544" spans="2:7" x14ac:dyDescent="0.2">
      <c r="B544" s="13"/>
      <c r="C544" s="7"/>
      <c r="D544" s="6"/>
      <c r="E544" s="5"/>
      <c r="F544" s="5"/>
      <c r="G544" s="8"/>
    </row>
    <row r="545" spans="2:7" x14ac:dyDescent="0.2">
      <c r="B545" s="13"/>
      <c r="C545" s="7"/>
      <c r="D545" s="6"/>
      <c r="E545" s="5"/>
      <c r="F545" s="5"/>
      <c r="G545" s="8"/>
    </row>
    <row r="546" spans="2:7" x14ac:dyDescent="0.2">
      <c r="B546" s="13"/>
      <c r="C546" s="7"/>
      <c r="D546" s="6"/>
      <c r="E546" s="5"/>
      <c r="F546" s="5"/>
      <c r="G546" s="8"/>
    </row>
    <row r="547" spans="2:7" x14ac:dyDescent="0.2">
      <c r="B547" s="13"/>
      <c r="C547" s="7"/>
      <c r="D547" s="6"/>
      <c r="E547" s="5"/>
      <c r="F547" s="5"/>
      <c r="G547" s="8"/>
    </row>
    <row r="548" spans="2:7" x14ac:dyDescent="0.2">
      <c r="B548" s="13"/>
      <c r="C548" s="7"/>
      <c r="D548" s="6"/>
      <c r="E548" s="5"/>
      <c r="F548" s="5"/>
      <c r="G548" s="8"/>
    </row>
    <row r="549" spans="2:7" x14ac:dyDescent="0.2">
      <c r="B549" s="13"/>
      <c r="C549" s="7"/>
      <c r="D549" s="6"/>
      <c r="E549" s="5"/>
      <c r="F549" s="5"/>
      <c r="G549" s="8"/>
    </row>
    <row r="550" spans="2:7" x14ac:dyDescent="0.2">
      <c r="B550" s="13"/>
      <c r="C550" s="7"/>
      <c r="D550" s="6"/>
      <c r="E550" s="5"/>
      <c r="F550" s="5"/>
      <c r="G550" s="8"/>
    </row>
    <row r="551" spans="2:7" x14ac:dyDescent="0.2">
      <c r="B551" s="13"/>
      <c r="C551" s="7"/>
      <c r="D551" s="6"/>
      <c r="E551" s="5"/>
      <c r="F551" s="5"/>
      <c r="G551" s="8"/>
    </row>
    <row r="552" spans="2:7" x14ac:dyDescent="0.2">
      <c r="B552" s="13"/>
      <c r="C552" s="7"/>
      <c r="D552" s="6"/>
      <c r="E552" s="5"/>
      <c r="F552" s="5"/>
      <c r="G552" s="8"/>
    </row>
    <row r="553" spans="2:7" x14ac:dyDescent="0.2">
      <c r="B553" s="13"/>
      <c r="C553" s="7"/>
      <c r="D553" s="6"/>
      <c r="E553" s="5"/>
      <c r="F553" s="5"/>
      <c r="G553" s="8"/>
    </row>
    <row r="554" spans="2:7" x14ac:dyDescent="0.2">
      <c r="B554" s="13"/>
      <c r="C554" s="7"/>
      <c r="D554" s="6"/>
      <c r="E554" s="5"/>
      <c r="F554" s="5"/>
      <c r="G554" s="8"/>
    </row>
    <row r="555" spans="2:7" x14ac:dyDescent="0.2">
      <c r="B555" s="13"/>
      <c r="C555" s="7"/>
      <c r="D555" s="6"/>
      <c r="E555" s="5"/>
      <c r="F555" s="5"/>
      <c r="G555" s="8"/>
    </row>
    <row r="556" spans="2:7" x14ac:dyDescent="0.2">
      <c r="B556" s="13"/>
      <c r="C556" s="7"/>
      <c r="D556" s="6"/>
      <c r="E556" s="5"/>
      <c r="F556" s="5"/>
      <c r="G556" s="8"/>
    </row>
    <row r="557" spans="2:7" x14ac:dyDescent="0.2">
      <c r="B557" s="13"/>
      <c r="C557" s="7"/>
      <c r="D557" s="6"/>
      <c r="E557" s="5"/>
      <c r="F557" s="5"/>
      <c r="G557" s="8"/>
    </row>
    <row r="558" spans="2:7" x14ac:dyDescent="0.2">
      <c r="B558" s="13"/>
      <c r="C558" s="7"/>
      <c r="D558" s="6"/>
      <c r="E558" s="5"/>
      <c r="F558" s="5"/>
      <c r="G558" s="8"/>
    </row>
    <row r="559" spans="2:7" x14ac:dyDescent="0.2">
      <c r="B559" s="13"/>
      <c r="C559" s="7"/>
      <c r="D559" s="6"/>
      <c r="E559" s="5"/>
      <c r="F559" s="5"/>
      <c r="G559" s="8"/>
    </row>
    <row r="560" spans="2:7" x14ac:dyDescent="0.2">
      <c r="B560" s="13"/>
      <c r="C560" s="7"/>
      <c r="D560" s="6"/>
      <c r="E560" s="5"/>
      <c r="F560" s="5"/>
      <c r="G560" s="8"/>
    </row>
    <row r="561" spans="2:7" x14ac:dyDescent="0.2">
      <c r="B561" s="13"/>
      <c r="C561" s="7"/>
      <c r="D561" s="6"/>
      <c r="E561" s="5"/>
      <c r="F561" s="5"/>
      <c r="G561" s="8"/>
    </row>
    <row r="562" spans="2:7" x14ac:dyDescent="0.2">
      <c r="B562" s="13"/>
      <c r="C562" s="7"/>
      <c r="D562" s="6"/>
      <c r="E562" s="5"/>
      <c r="F562" s="5"/>
      <c r="G562" s="8"/>
    </row>
    <row r="563" spans="2:7" x14ac:dyDescent="0.2">
      <c r="B563" s="13"/>
      <c r="C563" s="7"/>
      <c r="D563" s="6"/>
      <c r="E563" s="5"/>
      <c r="F563" s="5"/>
      <c r="G563" s="8"/>
    </row>
    <row r="564" spans="2:7" x14ac:dyDescent="0.2">
      <c r="B564" s="13"/>
      <c r="C564" s="7"/>
      <c r="D564" s="6"/>
      <c r="E564" s="5"/>
      <c r="F564" s="5"/>
      <c r="G564" s="8"/>
    </row>
    <row r="565" spans="2:7" x14ac:dyDescent="0.2">
      <c r="B565" s="13"/>
      <c r="C565" s="7"/>
      <c r="D565" s="6"/>
      <c r="E565" s="5"/>
      <c r="F565" s="5"/>
      <c r="G565" s="8"/>
    </row>
    <row r="566" spans="2:7" x14ac:dyDescent="0.2">
      <c r="B566" s="13"/>
      <c r="C566" s="7"/>
      <c r="D566" s="6"/>
      <c r="E566" s="5"/>
      <c r="F566" s="5"/>
      <c r="G566" s="8"/>
    </row>
    <row r="567" spans="2:7" x14ac:dyDescent="0.2">
      <c r="B567" s="13"/>
      <c r="C567" s="7"/>
      <c r="D567" s="6"/>
      <c r="E567" s="5"/>
      <c r="F567" s="5"/>
      <c r="G567" s="8"/>
    </row>
    <row r="568" spans="2:7" x14ac:dyDescent="0.2">
      <c r="B568" s="13"/>
      <c r="C568" s="7"/>
      <c r="D568" s="6"/>
      <c r="E568" s="5"/>
      <c r="F568" s="5"/>
      <c r="G568" s="8"/>
    </row>
    <row r="569" spans="2:7" x14ac:dyDescent="0.2">
      <c r="B569" s="13"/>
      <c r="C569" s="7"/>
      <c r="D569" s="6"/>
      <c r="E569" s="5"/>
      <c r="F569" s="5"/>
      <c r="G569" s="8"/>
    </row>
    <row r="570" spans="2:7" x14ac:dyDescent="0.2">
      <c r="B570" s="13"/>
      <c r="C570" s="7"/>
      <c r="D570" s="6"/>
      <c r="E570" s="5"/>
      <c r="F570" s="5"/>
      <c r="G570" s="8"/>
    </row>
    <row r="571" spans="2:7" x14ac:dyDescent="0.2">
      <c r="B571" s="13"/>
      <c r="C571" s="7"/>
      <c r="D571" s="6"/>
      <c r="E571" s="5"/>
      <c r="F571" s="5"/>
      <c r="G571" s="8"/>
    </row>
    <row r="572" spans="2:7" x14ac:dyDescent="0.2">
      <c r="B572" s="13"/>
      <c r="C572" s="7"/>
      <c r="D572" s="6"/>
      <c r="E572" s="5"/>
      <c r="F572" s="5"/>
      <c r="G572" s="8"/>
    </row>
    <row r="573" spans="2:7" x14ac:dyDescent="0.2">
      <c r="B573" s="13"/>
      <c r="C573" s="7"/>
      <c r="D573" s="6"/>
      <c r="E573" s="5"/>
      <c r="F573" s="5"/>
      <c r="G573" s="8"/>
    </row>
    <row r="574" spans="2:7" x14ac:dyDescent="0.2">
      <c r="B574" s="13"/>
      <c r="C574" s="7"/>
      <c r="D574" s="6"/>
      <c r="E574" s="5"/>
      <c r="F574" s="5"/>
      <c r="G574" s="8"/>
    </row>
    <row r="575" spans="2:7" x14ac:dyDescent="0.2">
      <c r="B575" s="13"/>
      <c r="C575" s="7"/>
      <c r="D575" s="6"/>
      <c r="E575" s="5"/>
      <c r="F575" s="5"/>
      <c r="G575" s="8"/>
    </row>
    <row r="576" spans="2:7" x14ac:dyDescent="0.2">
      <c r="B576" s="13"/>
      <c r="C576" s="7"/>
      <c r="D576" s="6"/>
      <c r="E576" s="5"/>
      <c r="F576" s="5"/>
      <c r="G576" s="8"/>
    </row>
    <row r="577" spans="2:7" x14ac:dyDescent="0.2">
      <c r="B577" s="13"/>
      <c r="C577" s="7"/>
      <c r="D577" s="6"/>
      <c r="E577" s="5"/>
      <c r="F577" s="5"/>
      <c r="G577" s="8"/>
    </row>
    <row r="578" spans="2:7" x14ac:dyDescent="0.2">
      <c r="B578" s="13"/>
      <c r="C578" s="7"/>
      <c r="D578" s="6"/>
      <c r="E578" s="5"/>
      <c r="F578" s="5"/>
      <c r="G578" s="8"/>
    </row>
    <row r="579" spans="2:7" x14ac:dyDescent="0.2">
      <c r="B579" s="13"/>
      <c r="C579" s="7"/>
      <c r="D579" s="6"/>
      <c r="E579" s="5"/>
      <c r="F579" s="5"/>
      <c r="G579" s="8"/>
    </row>
    <row r="580" spans="2:7" x14ac:dyDescent="0.2">
      <c r="B580" s="13"/>
      <c r="C580" s="7"/>
      <c r="D580" s="6"/>
      <c r="E580" s="5"/>
      <c r="F580" s="5"/>
      <c r="G580" s="8"/>
    </row>
    <row r="581" spans="2:7" x14ac:dyDescent="0.2">
      <c r="B581" s="13"/>
      <c r="C581" s="7"/>
      <c r="D581" s="6"/>
      <c r="E581" s="5"/>
      <c r="F581" s="5"/>
      <c r="G581" s="8"/>
    </row>
    <row r="582" spans="2:7" x14ac:dyDescent="0.2">
      <c r="B582" s="13"/>
      <c r="C582" s="7"/>
      <c r="D582" s="6"/>
      <c r="E582" s="5"/>
      <c r="F582" s="5"/>
      <c r="G582" s="8"/>
    </row>
    <row r="583" spans="2:7" x14ac:dyDescent="0.2">
      <c r="B583" s="13"/>
      <c r="C583" s="7"/>
      <c r="D583" s="6"/>
      <c r="E583" s="5"/>
      <c r="F583" s="5"/>
      <c r="G583" s="8"/>
    </row>
    <row r="584" spans="2:7" x14ac:dyDescent="0.2">
      <c r="B584" s="13"/>
      <c r="C584" s="7"/>
      <c r="D584" s="6"/>
      <c r="E584" s="5"/>
      <c r="F584" s="5"/>
      <c r="G584" s="8"/>
    </row>
    <row r="585" spans="2:7" x14ac:dyDescent="0.2">
      <c r="B585" s="13"/>
      <c r="C585" s="7"/>
      <c r="D585" s="6"/>
      <c r="E585" s="5"/>
      <c r="F585" s="5"/>
      <c r="G585" s="8"/>
    </row>
    <row r="586" spans="2:7" x14ac:dyDescent="0.2">
      <c r="B586" s="13"/>
      <c r="C586" s="7"/>
      <c r="D586" s="6"/>
      <c r="E586" s="5"/>
      <c r="F586" s="5"/>
      <c r="G586" s="8"/>
    </row>
    <row r="587" spans="2:7" x14ac:dyDescent="0.2">
      <c r="B587" s="13"/>
      <c r="C587" s="7"/>
      <c r="D587" s="6"/>
      <c r="E587" s="5"/>
      <c r="F587" s="5"/>
      <c r="G587" s="8"/>
    </row>
    <row r="588" spans="2:7" x14ac:dyDescent="0.2">
      <c r="B588" s="13"/>
      <c r="C588" s="7"/>
      <c r="D588" s="6"/>
      <c r="E588" s="5"/>
      <c r="F588" s="5"/>
      <c r="G588" s="8"/>
    </row>
    <row r="589" spans="2:7" x14ac:dyDescent="0.2">
      <c r="B589" s="13"/>
      <c r="C589" s="7"/>
      <c r="D589" s="6"/>
      <c r="E589" s="5"/>
      <c r="F589" s="5"/>
      <c r="G589" s="8"/>
    </row>
    <row r="590" spans="2:7" x14ac:dyDescent="0.2">
      <c r="B590" s="13"/>
      <c r="C590" s="7"/>
      <c r="D590" s="6"/>
      <c r="E590" s="5"/>
      <c r="F590" s="5"/>
      <c r="G590" s="8"/>
    </row>
    <row r="591" spans="2:7" x14ac:dyDescent="0.2">
      <c r="B591" s="13"/>
      <c r="C591" s="7"/>
      <c r="D591" s="6"/>
      <c r="E591" s="5"/>
      <c r="F591" s="5"/>
      <c r="G591" s="8"/>
    </row>
    <row r="592" spans="2:7" x14ac:dyDescent="0.2">
      <c r="B592" s="13"/>
      <c r="C592" s="7"/>
      <c r="D592" s="6"/>
      <c r="E592" s="5"/>
      <c r="F592" s="5"/>
      <c r="G592" s="8"/>
    </row>
    <row r="593" spans="2:7" x14ac:dyDescent="0.2">
      <c r="B593" s="13"/>
      <c r="C593" s="7"/>
      <c r="D593" s="6"/>
      <c r="E593" s="5"/>
      <c r="F593" s="5"/>
      <c r="G593" s="8"/>
    </row>
    <row r="594" spans="2:7" x14ac:dyDescent="0.2">
      <c r="B594" s="13"/>
      <c r="C594" s="7"/>
      <c r="D594" s="6"/>
      <c r="E594" s="5"/>
      <c r="F594" s="5"/>
      <c r="G594" s="8"/>
    </row>
    <row r="595" spans="2:7" x14ac:dyDescent="0.2">
      <c r="B595" s="13"/>
      <c r="C595" s="7"/>
      <c r="D595" s="6"/>
      <c r="E595" s="5"/>
      <c r="F595" s="5"/>
      <c r="G595" s="8"/>
    </row>
    <row r="596" spans="2:7" x14ac:dyDescent="0.2">
      <c r="B596" s="13"/>
      <c r="C596" s="7"/>
      <c r="D596" s="6"/>
      <c r="E596" s="5"/>
      <c r="F596" s="5"/>
      <c r="G596" s="8"/>
    </row>
    <row r="597" spans="2:7" x14ac:dyDescent="0.2">
      <c r="B597" s="13"/>
      <c r="C597" s="7"/>
      <c r="D597" s="6"/>
      <c r="E597" s="5"/>
      <c r="F597" s="5"/>
      <c r="G597" s="8"/>
    </row>
    <row r="598" spans="2:7" x14ac:dyDescent="0.2">
      <c r="B598" s="13"/>
      <c r="C598" s="7"/>
      <c r="D598" s="6"/>
      <c r="E598" s="5"/>
      <c r="F598" s="5"/>
      <c r="G598" s="8"/>
    </row>
    <row r="599" spans="2:7" x14ac:dyDescent="0.2">
      <c r="B599" s="13"/>
      <c r="C599" s="7"/>
      <c r="D599" s="6"/>
      <c r="E599" s="5"/>
      <c r="F599" s="5"/>
      <c r="G599" s="8"/>
    </row>
    <row r="600" spans="2:7" x14ac:dyDescent="0.2">
      <c r="B600" s="13"/>
      <c r="C600" s="7"/>
      <c r="D600" s="6"/>
      <c r="E600" s="5"/>
      <c r="F600" s="5"/>
      <c r="G600" s="8"/>
    </row>
    <row r="601" spans="2:7" x14ac:dyDescent="0.2">
      <c r="B601" s="13"/>
      <c r="C601" s="7"/>
      <c r="D601" s="6"/>
      <c r="E601" s="5"/>
      <c r="F601" s="5"/>
      <c r="G601" s="8"/>
    </row>
    <row r="602" spans="2:7" x14ac:dyDescent="0.2">
      <c r="B602" s="13"/>
      <c r="C602" s="7"/>
      <c r="D602" s="6"/>
      <c r="E602" s="5"/>
      <c r="F602" s="5"/>
      <c r="G602" s="8"/>
    </row>
    <row r="603" spans="2:7" x14ac:dyDescent="0.2">
      <c r="B603" s="13"/>
      <c r="C603" s="7"/>
      <c r="D603" s="6"/>
      <c r="E603" s="5"/>
      <c r="F603" s="5"/>
      <c r="G603" s="8"/>
    </row>
    <row r="604" spans="2:7" x14ac:dyDescent="0.2">
      <c r="B604" s="13"/>
      <c r="C604" s="7"/>
      <c r="D604" s="6"/>
      <c r="E604" s="5"/>
      <c r="F604" s="5"/>
      <c r="G604" s="8"/>
    </row>
    <row r="605" spans="2:7" x14ac:dyDescent="0.2">
      <c r="B605" s="13"/>
      <c r="C605" s="7"/>
      <c r="D605" s="6"/>
      <c r="E605" s="5"/>
      <c r="F605" s="5"/>
      <c r="G605" s="8"/>
    </row>
    <row r="606" spans="2:7" x14ac:dyDescent="0.2">
      <c r="B606" s="13"/>
      <c r="C606" s="7"/>
      <c r="D606" s="6"/>
      <c r="E606" s="5"/>
      <c r="F606" s="5"/>
      <c r="G606" s="8"/>
    </row>
    <row r="607" spans="2:7" x14ac:dyDescent="0.2">
      <c r="B607" s="13"/>
      <c r="C607" s="7"/>
      <c r="D607" s="6"/>
      <c r="E607" s="5"/>
      <c r="F607" s="5"/>
      <c r="G607" s="8"/>
    </row>
    <row r="608" spans="2:7" x14ac:dyDescent="0.2">
      <c r="B608" s="13"/>
      <c r="C608" s="7"/>
      <c r="D608" s="6"/>
      <c r="E608" s="5"/>
      <c r="F608" s="5"/>
      <c r="G608" s="8"/>
    </row>
    <row r="609" spans="2:7" x14ac:dyDescent="0.2">
      <c r="B609" s="13"/>
      <c r="C609" s="7"/>
      <c r="D609" s="6"/>
      <c r="E609" s="5"/>
      <c r="F609" s="5"/>
      <c r="G609" s="8"/>
    </row>
    <row r="610" spans="2:7" x14ac:dyDescent="0.2">
      <c r="B610" s="13"/>
      <c r="C610" s="7"/>
      <c r="D610" s="6"/>
      <c r="E610" s="5"/>
      <c r="F610" s="5"/>
      <c r="G610" s="8"/>
    </row>
    <row r="611" spans="2:7" x14ac:dyDescent="0.2">
      <c r="B611" s="13"/>
      <c r="C611" s="7"/>
      <c r="D611" s="6"/>
      <c r="E611" s="5"/>
      <c r="F611" s="5"/>
      <c r="G611" s="8"/>
    </row>
    <row r="612" spans="2:7" x14ac:dyDescent="0.2">
      <c r="B612" s="13"/>
      <c r="C612" s="7"/>
      <c r="D612" s="6"/>
      <c r="E612" s="5"/>
      <c r="F612" s="5"/>
      <c r="G612" s="8"/>
    </row>
    <row r="613" spans="2:7" x14ac:dyDescent="0.2">
      <c r="B613" s="13"/>
      <c r="C613" s="7"/>
      <c r="D613" s="6"/>
      <c r="E613" s="5"/>
      <c r="F613" s="5"/>
      <c r="G613" s="8"/>
    </row>
    <row r="614" spans="2:7" x14ac:dyDescent="0.2">
      <c r="B614" s="13"/>
      <c r="C614" s="7"/>
      <c r="D614" s="6"/>
      <c r="E614" s="5"/>
      <c r="F614" s="5"/>
      <c r="G614" s="8"/>
    </row>
    <row r="615" spans="2:7" x14ac:dyDescent="0.2">
      <c r="B615" s="13"/>
      <c r="C615" s="7"/>
      <c r="D615" s="6"/>
      <c r="E615" s="5"/>
      <c r="F615" s="5"/>
      <c r="G615" s="8"/>
    </row>
    <row r="616" spans="2:7" x14ac:dyDescent="0.2">
      <c r="B616" s="13"/>
      <c r="C616" s="7"/>
      <c r="D616" s="6"/>
      <c r="E616" s="5"/>
      <c r="F616" s="5"/>
      <c r="G616" s="8"/>
    </row>
    <row r="617" spans="2:7" x14ac:dyDescent="0.2">
      <c r="B617" s="13"/>
      <c r="C617" s="7"/>
      <c r="D617" s="6"/>
      <c r="E617" s="5"/>
      <c r="F617" s="5"/>
      <c r="G617" s="8"/>
    </row>
    <row r="618" spans="2:7" x14ac:dyDescent="0.2">
      <c r="B618" s="13"/>
      <c r="C618" s="7"/>
      <c r="D618" s="6"/>
      <c r="E618" s="5"/>
      <c r="F618" s="5"/>
      <c r="G618" s="8"/>
    </row>
    <row r="619" spans="2:7" x14ac:dyDescent="0.2">
      <c r="B619" s="13"/>
      <c r="C619" s="7"/>
      <c r="D619" s="6"/>
      <c r="E619" s="5"/>
      <c r="F619" s="5"/>
      <c r="G619" s="8"/>
    </row>
    <row r="620" spans="2:7" x14ac:dyDescent="0.2">
      <c r="B620" s="13"/>
      <c r="C620" s="7"/>
      <c r="D620" s="6"/>
      <c r="E620" s="5"/>
      <c r="F620" s="5"/>
      <c r="G620" s="8"/>
    </row>
    <row r="621" spans="2:7" x14ac:dyDescent="0.2">
      <c r="B621" s="13"/>
      <c r="C621" s="7"/>
      <c r="D621" s="6"/>
      <c r="E621" s="5"/>
      <c r="F621" s="5"/>
      <c r="G621" s="8"/>
    </row>
    <row r="622" spans="2:7" x14ac:dyDescent="0.2">
      <c r="B622" s="13"/>
      <c r="C622" s="7"/>
      <c r="D622" s="6"/>
      <c r="E622" s="5"/>
      <c r="F622" s="5"/>
      <c r="G622" s="8"/>
    </row>
    <row r="623" spans="2:7" x14ac:dyDescent="0.2">
      <c r="B623" s="13"/>
      <c r="C623" s="7"/>
      <c r="D623" s="6"/>
      <c r="E623" s="5"/>
      <c r="F623" s="5"/>
      <c r="G623" s="8"/>
    </row>
    <row r="624" spans="2:7" x14ac:dyDescent="0.2">
      <c r="B624" s="13"/>
      <c r="C624" s="7"/>
      <c r="D624" s="6"/>
      <c r="E624" s="5"/>
      <c r="F624" s="5"/>
      <c r="G624" s="8"/>
    </row>
    <row r="625" spans="2:7" x14ac:dyDescent="0.2">
      <c r="B625" s="13"/>
      <c r="C625" s="7"/>
      <c r="D625" s="6"/>
      <c r="E625" s="5"/>
      <c r="F625" s="5"/>
      <c r="G625" s="8"/>
    </row>
    <row r="626" spans="2:7" x14ac:dyDescent="0.2">
      <c r="B626" s="13"/>
      <c r="C626" s="7"/>
      <c r="D626" s="6"/>
      <c r="E626" s="5"/>
      <c r="F626" s="5"/>
      <c r="G626" s="8"/>
    </row>
    <row r="627" spans="2:7" x14ac:dyDescent="0.2">
      <c r="B627" s="13"/>
      <c r="C627" s="7"/>
      <c r="D627" s="6"/>
      <c r="E627" s="5"/>
      <c r="F627" s="5"/>
      <c r="G627" s="8"/>
    </row>
    <row r="628" spans="2:7" x14ac:dyDescent="0.2">
      <c r="B628" s="13"/>
      <c r="C628" s="7"/>
      <c r="D628" s="6"/>
      <c r="E628" s="5"/>
      <c r="F628" s="5"/>
      <c r="G628" s="8"/>
    </row>
    <row r="629" spans="2:7" x14ac:dyDescent="0.2">
      <c r="B629" s="13"/>
      <c r="C629" s="7"/>
      <c r="D629" s="6"/>
      <c r="E629" s="5"/>
      <c r="F629" s="5"/>
      <c r="G629" s="8"/>
    </row>
    <row r="630" spans="2:7" x14ac:dyDescent="0.2">
      <c r="B630" s="13"/>
      <c r="C630" s="7"/>
      <c r="D630" s="6"/>
      <c r="E630" s="5"/>
      <c r="F630" s="5"/>
      <c r="G630" s="8"/>
    </row>
    <row r="631" spans="2:7" x14ac:dyDescent="0.2">
      <c r="B631" s="13"/>
      <c r="C631" s="7"/>
      <c r="D631" s="6"/>
      <c r="E631" s="5"/>
      <c r="F631" s="5"/>
      <c r="G631" s="8"/>
    </row>
    <row r="632" spans="2:7" x14ac:dyDescent="0.2">
      <c r="B632" s="13"/>
      <c r="C632" s="7"/>
      <c r="D632" s="6"/>
      <c r="E632" s="5"/>
      <c r="F632" s="5"/>
      <c r="G632" s="8"/>
    </row>
    <row r="633" spans="2:7" x14ac:dyDescent="0.2">
      <c r="B633" s="13"/>
      <c r="C633" s="7"/>
      <c r="D633" s="6"/>
      <c r="E633" s="5"/>
      <c r="F633" s="5"/>
      <c r="G633" s="8"/>
    </row>
    <row r="634" spans="2:7" x14ac:dyDescent="0.2">
      <c r="B634" s="13"/>
      <c r="C634" s="7"/>
      <c r="D634" s="6"/>
      <c r="E634" s="5"/>
      <c r="F634" s="5"/>
      <c r="G634" s="8"/>
    </row>
    <row r="635" spans="2:7" x14ac:dyDescent="0.2">
      <c r="B635" s="13"/>
      <c r="C635" s="7"/>
      <c r="D635" s="6"/>
      <c r="E635" s="5"/>
      <c r="F635" s="5"/>
      <c r="G635" s="8"/>
    </row>
    <row r="636" spans="2:7" x14ac:dyDescent="0.2">
      <c r="B636" s="13"/>
      <c r="C636" s="7"/>
      <c r="D636" s="6"/>
      <c r="E636" s="5"/>
      <c r="F636" s="5"/>
      <c r="G636" s="8"/>
    </row>
    <row r="637" spans="2:7" x14ac:dyDescent="0.2">
      <c r="B637" s="13"/>
      <c r="C637" s="7"/>
      <c r="D637" s="6"/>
      <c r="E637" s="5"/>
      <c r="F637" s="5"/>
      <c r="G637" s="8"/>
    </row>
    <row r="638" spans="2:7" x14ac:dyDescent="0.2">
      <c r="B638" s="13"/>
      <c r="C638" s="7"/>
      <c r="D638" s="6"/>
      <c r="E638" s="5"/>
      <c r="F638" s="5"/>
      <c r="G638" s="8"/>
    </row>
    <row r="639" spans="2:7" x14ac:dyDescent="0.2">
      <c r="B639" s="13"/>
      <c r="C639" s="7"/>
      <c r="D639" s="6"/>
      <c r="E639" s="5"/>
      <c r="F639" s="5"/>
      <c r="G639" s="8"/>
    </row>
    <row r="640" spans="2:7" x14ac:dyDescent="0.2">
      <c r="B640" s="13"/>
      <c r="C640" s="7"/>
      <c r="D640" s="6"/>
      <c r="E640" s="5"/>
      <c r="F640" s="5"/>
      <c r="G640" s="8"/>
    </row>
    <row r="641" spans="2:7" x14ac:dyDescent="0.2">
      <c r="B641" s="13"/>
      <c r="C641" s="7"/>
      <c r="D641" s="6"/>
      <c r="E641" s="5"/>
      <c r="F641" s="5"/>
      <c r="G641" s="8"/>
    </row>
    <row r="642" spans="2:7" x14ac:dyDescent="0.2">
      <c r="B642" s="13"/>
      <c r="C642" s="7"/>
      <c r="D642" s="6"/>
      <c r="E642" s="5"/>
      <c r="F642" s="5"/>
      <c r="G642" s="8"/>
    </row>
    <row r="643" spans="2:7" x14ac:dyDescent="0.2">
      <c r="B643" s="13"/>
      <c r="C643" s="7"/>
      <c r="D643" s="6"/>
      <c r="E643" s="5"/>
      <c r="F643" s="5"/>
      <c r="G643" s="8"/>
    </row>
    <row r="644" spans="2:7" x14ac:dyDescent="0.2">
      <c r="B644" s="13"/>
      <c r="C644" s="7"/>
      <c r="D644" s="6"/>
      <c r="E644" s="5"/>
      <c r="F644" s="5"/>
      <c r="G644" s="8"/>
    </row>
    <row r="645" spans="2:7" x14ac:dyDescent="0.2">
      <c r="B645" s="13"/>
      <c r="C645" s="7"/>
      <c r="D645" s="6"/>
      <c r="E645" s="5"/>
      <c r="F645" s="5"/>
      <c r="G645" s="8"/>
    </row>
    <row r="646" spans="2:7" x14ac:dyDescent="0.2">
      <c r="B646" s="13"/>
      <c r="C646" s="7"/>
      <c r="D646" s="6"/>
      <c r="E646" s="5"/>
      <c r="F646" s="5"/>
      <c r="G646" s="8"/>
    </row>
    <row r="647" spans="2:7" x14ac:dyDescent="0.2">
      <c r="B647" s="13"/>
      <c r="C647" s="7"/>
      <c r="D647" s="6"/>
      <c r="E647" s="5"/>
      <c r="F647" s="5"/>
      <c r="G647" s="8"/>
    </row>
    <row r="648" spans="2:7" x14ac:dyDescent="0.2">
      <c r="B648" s="13"/>
      <c r="C648" s="7"/>
      <c r="D648" s="6"/>
      <c r="E648" s="5"/>
      <c r="F648" s="5"/>
      <c r="G648" s="8"/>
    </row>
    <row r="649" spans="2:7" x14ac:dyDescent="0.2">
      <c r="B649" s="13"/>
      <c r="C649" s="7"/>
      <c r="D649" s="6"/>
      <c r="E649" s="5"/>
      <c r="F649" s="5"/>
      <c r="G649" s="8"/>
    </row>
    <row r="650" spans="2:7" x14ac:dyDescent="0.2">
      <c r="B650" s="13"/>
      <c r="C650" s="7"/>
      <c r="D650" s="6"/>
      <c r="E650" s="5"/>
      <c r="F650" s="5"/>
      <c r="G650" s="8"/>
    </row>
    <row r="651" spans="2:7" x14ac:dyDescent="0.2">
      <c r="B651" s="13"/>
      <c r="C651" s="7"/>
      <c r="D651" s="6"/>
      <c r="E651" s="5"/>
      <c r="F651" s="5"/>
      <c r="G651" s="8"/>
    </row>
    <row r="652" spans="2:7" x14ac:dyDescent="0.2">
      <c r="B652" s="13"/>
      <c r="C652" s="7"/>
      <c r="D652" s="6"/>
      <c r="E652" s="5"/>
      <c r="F652" s="5"/>
      <c r="G652" s="8"/>
    </row>
    <row r="653" spans="2:7" x14ac:dyDescent="0.2">
      <c r="B653" s="13"/>
      <c r="C653" s="7"/>
      <c r="D653" s="6"/>
      <c r="E653" s="5"/>
      <c r="F653" s="5"/>
      <c r="G653" s="8"/>
    </row>
    <row r="654" spans="2:7" x14ac:dyDescent="0.2">
      <c r="B654" s="13"/>
      <c r="C654" s="7"/>
      <c r="D654" s="6"/>
      <c r="E654" s="5"/>
      <c r="F654" s="5"/>
      <c r="G654" s="8"/>
    </row>
    <row r="655" spans="2:7" x14ac:dyDescent="0.2">
      <c r="B655" s="13"/>
      <c r="C655" s="7"/>
      <c r="D655" s="6"/>
      <c r="E655" s="5"/>
      <c r="F655" s="5"/>
      <c r="G655" s="8"/>
    </row>
    <row r="656" spans="2:7" x14ac:dyDescent="0.2">
      <c r="B656" s="13"/>
      <c r="C656" s="7"/>
      <c r="D656" s="6"/>
      <c r="E656" s="5"/>
      <c r="F656" s="5"/>
      <c r="G656" s="8"/>
    </row>
    <row r="657" spans="2:7" x14ac:dyDescent="0.2">
      <c r="B657" s="13"/>
      <c r="C657" s="7"/>
      <c r="D657" s="6"/>
      <c r="E657" s="5"/>
      <c r="F657" s="5"/>
      <c r="G657" s="8"/>
    </row>
    <row r="658" spans="2:7" x14ac:dyDescent="0.2">
      <c r="B658" s="13"/>
      <c r="C658" s="7"/>
      <c r="D658" s="6"/>
      <c r="E658" s="5"/>
      <c r="F658" s="5"/>
      <c r="G658" s="8"/>
    </row>
    <row r="659" spans="2:7" x14ac:dyDescent="0.2">
      <c r="B659" s="13"/>
      <c r="C659" s="7"/>
      <c r="D659" s="6"/>
      <c r="E659" s="5"/>
      <c r="F659" s="5"/>
      <c r="G659" s="8"/>
    </row>
    <row r="660" spans="2:7" x14ac:dyDescent="0.2">
      <c r="B660" s="13"/>
      <c r="C660" s="7"/>
      <c r="D660" s="6"/>
      <c r="E660" s="5"/>
      <c r="F660" s="5"/>
      <c r="G660" s="8"/>
    </row>
    <row r="661" spans="2:7" x14ac:dyDescent="0.2">
      <c r="B661" s="13"/>
      <c r="C661" s="7"/>
      <c r="D661" s="6"/>
      <c r="E661" s="5"/>
      <c r="F661" s="5"/>
      <c r="G661" s="8"/>
    </row>
    <row r="662" spans="2:7" x14ac:dyDescent="0.2">
      <c r="B662" s="13"/>
      <c r="C662" s="7"/>
      <c r="D662" s="6"/>
      <c r="E662" s="5"/>
      <c r="F662" s="5"/>
      <c r="G662" s="8"/>
    </row>
    <row r="663" spans="2:7" x14ac:dyDescent="0.2">
      <c r="B663" s="13"/>
      <c r="C663" s="7"/>
      <c r="D663" s="6"/>
      <c r="E663" s="5"/>
      <c r="F663" s="5"/>
      <c r="G663" s="8"/>
    </row>
    <row r="664" spans="2:7" x14ac:dyDescent="0.2">
      <c r="B664" s="13"/>
      <c r="C664" s="7"/>
      <c r="D664" s="6"/>
      <c r="E664" s="5"/>
      <c r="F664" s="5"/>
      <c r="G664" s="8"/>
    </row>
    <row r="665" spans="2:7" x14ac:dyDescent="0.2">
      <c r="B665" s="13"/>
      <c r="C665" s="7"/>
      <c r="D665" s="6"/>
      <c r="E665" s="5"/>
      <c r="F665" s="5"/>
      <c r="G665" s="8"/>
    </row>
    <row r="666" spans="2:7" x14ac:dyDescent="0.2">
      <c r="B666" s="13"/>
      <c r="C666" s="7"/>
      <c r="D666" s="6"/>
      <c r="E666" s="5"/>
      <c r="F666" s="5"/>
      <c r="G666" s="8"/>
    </row>
    <row r="667" spans="2:7" x14ac:dyDescent="0.2">
      <c r="B667" s="13"/>
      <c r="C667" s="7"/>
      <c r="D667" s="6"/>
      <c r="E667" s="5"/>
      <c r="F667" s="5"/>
      <c r="G667" s="8"/>
    </row>
    <row r="668" spans="2:7" x14ac:dyDescent="0.2">
      <c r="B668" s="13"/>
      <c r="C668" s="7"/>
      <c r="D668" s="6"/>
      <c r="E668" s="5"/>
      <c r="F668" s="5"/>
      <c r="G668" s="8"/>
    </row>
    <row r="669" spans="2:7" x14ac:dyDescent="0.2">
      <c r="B669" s="13"/>
      <c r="C669" s="7"/>
      <c r="D669" s="6"/>
      <c r="E669" s="5"/>
      <c r="F669" s="5"/>
      <c r="G669" s="8"/>
    </row>
    <row r="670" spans="2:7" x14ac:dyDescent="0.2">
      <c r="B670" s="13"/>
      <c r="C670" s="7"/>
      <c r="D670" s="6"/>
      <c r="E670" s="5"/>
      <c r="F670" s="5"/>
      <c r="G670" s="8"/>
    </row>
    <row r="671" spans="2:7" x14ac:dyDescent="0.2">
      <c r="B671" s="13"/>
      <c r="C671" s="7"/>
      <c r="D671" s="6"/>
      <c r="E671" s="5"/>
      <c r="F671" s="5"/>
      <c r="G671" s="8"/>
    </row>
    <row r="672" spans="2:7" x14ac:dyDescent="0.2">
      <c r="B672" s="13"/>
      <c r="C672" s="7"/>
      <c r="D672" s="6"/>
      <c r="E672" s="5"/>
      <c r="F672" s="5"/>
      <c r="G672" s="8"/>
    </row>
    <row r="673" spans="2:7" x14ac:dyDescent="0.2">
      <c r="B673" s="13"/>
      <c r="C673" s="7"/>
      <c r="D673" s="6"/>
      <c r="E673" s="5"/>
      <c r="F673" s="5"/>
      <c r="G673" s="8"/>
    </row>
    <row r="674" spans="2:7" x14ac:dyDescent="0.2">
      <c r="B674" s="13"/>
      <c r="C674" s="7"/>
      <c r="D674" s="6"/>
      <c r="E674" s="5"/>
      <c r="F674" s="5"/>
      <c r="G674" s="8"/>
    </row>
    <row r="675" spans="2:7" x14ac:dyDescent="0.2">
      <c r="B675" s="13"/>
      <c r="C675" s="7"/>
      <c r="D675" s="6"/>
      <c r="E675" s="5"/>
      <c r="F675" s="5"/>
      <c r="G675" s="8"/>
    </row>
    <row r="676" spans="2:7" x14ac:dyDescent="0.2">
      <c r="B676" s="13"/>
      <c r="C676" s="7"/>
      <c r="D676" s="6"/>
      <c r="E676" s="5"/>
      <c r="F676" s="5"/>
      <c r="G676" s="8"/>
    </row>
    <row r="677" spans="2:7" x14ac:dyDescent="0.2">
      <c r="B677" s="13"/>
      <c r="C677" s="7"/>
      <c r="D677" s="6"/>
      <c r="E677" s="5"/>
      <c r="F677" s="5"/>
      <c r="G677" s="8"/>
    </row>
    <row r="678" spans="2:7" x14ac:dyDescent="0.2">
      <c r="B678" s="13"/>
      <c r="C678" s="7"/>
      <c r="D678" s="6"/>
      <c r="E678" s="5"/>
      <c r="F678" s="5"/>
      <c r="G678" s="8"/>
    </row>
    <row r="679" spans="2:7" x14ac:dyDescent="0.2">
      <c r="B679" s="13"/>
      <c r="C679" s="7"/>
      <c r="D679" s="6"/>
      <c r="E679" s="5"/>
      <c r="F679" s="5"/>
      <c r="G679" s="8"/>
    </row>
    <row r="680" spans="2:7" x14ac:dyDescent="0.2">
      <c r="B680" s="13"/>
      <c r="C680" s="7"/>
      <c r="D680" s="6"/>
      <c r="E680" s="5"/>
      <c r="F680" s="5"/>
      <c r="G680" s="8"/>
    </row>
    <row r="681" spans="2:7" x14ac:dyDescent="0.2">
      <c r="B681" s="13"/>
      <c r="C681" s="7"/>
      <c r="D681" s="6"/>
      <c r="E681" s="5"/>
      <c r="F681" s="5"/>
      <c r="G681" s="8"/>
    </row>
    <row r="682" spans="2:7" x14ac:dyDescent="0.2">
      <c r="B682" s="13"/>
      <c r="C682" s="7"/>
      <c r="D682" s="6"/>
      <c r="E682" s="5"/>
      <c r="F682" s="5"/>
      <c r="G682" s="8"/>
    </row>
    <row r="683" spans="2:7" x14ac:dyDescent="0.2">
      <c r="B683" s="13"/>
      <c r="C683" s="7"/>
      <c r="D683" s="6"/>
      <c r="E683" s="5"/>
      <c r="F683" s="5"/>
      <c r="G683" s="8"/>
    </row>
    <row r="684" spans="2:7" x14ac:dyDescent="0.2">
      <c r="B684" s="13"/>
      <c r="C684" s="7"/>
      <c r="D684" s="6"/>
      <c r="E684" s="5"/>
      <c r="F684" s="5"/>
      <c r="G684" s="8"/>
    </row>
    <row r="685" spans="2:7" x14ac:dyDescent="0.2">
      <c r="B685" s="13"/>
      <c r="C685" s="7"/>
      <c r="D685" s="6"/>
      <c r="E685" s="5"/>
      <c r="F685" s="5"/>
      <c r="G685" s="8"/>
    </row>
    <row r="686" spans="2:7" x14ac:dyDescent="0.2">
      <c r="B686" s="13"/>
      <c r="C686" s="7"/>
      <c r="D686" s="6"/>
      <c r="E686" s="5"/>
      <c r="F686" s="5"/>
      <c r="G686" s="8"/>
    </row>
    <row r="687" spans="2:7" x14ac:dyDescent="0.2">
      <c r="B687" s="13"/>
      <c r="C687" s="7"/>
      <c r="D687" s="6"/>
      <c r="E687" s="5"/>
      <c r="F687" s="5"/>
      <c r="G687" s="8"/>
    </row>
    <row r="688" spans="2:7" x14ac:dyDescent="0.2">
      <c r="B688" s="13"/>
      <c r="C688" s="7"/>
      <c r="D688" s="6"/>
      <c r="E688" s="5"/>
      <c r="F688" s="5"/>
      <c r="G688" s="8"/>
    </row>
    <row r="689" spans="2:7" x14ac:dyDescent="0.2">
      <c r="B689" s="13"/>
      <c r="C689" s="7"/>
      <c r="D689" s="6"/>
      <c r="E689" s="5"/>
      <c r="F689" s="5"/>
      <c r="G689" s="8"/>
    </row>
    <row r="690" spans="2:7" x14ac:dyDescent="0.2">
      <c r="B690" s="13"/>
      <c r="C690" s="7"/>
      <c r="D690" s="6"/>
      <c r="E690" s="5"/>
      <c r="F690" s="5"/>
      <c r="G690" s="8"/>
    </row>
    <row r="691" spans="2:7" x14ac:dyDescent="0.2">
      <c r="B691" s="13"/>
      <c r="C691" s="7"/>
      <c r="D691" s="6"/>
      <c r="E691" s="5"/>
      <c r="F691" s="5"/>
      <c r="G691" s="8"/>
    </row>
    <row r="692" spans="2:7" x14ac:dyDescent="0.2">
      <c r="B692" s="13"/>
      <c r="C692" s="7"/>
      <c r="D692" s="6"/>
      <c r="E692" s="5"/>
      <c r="F692" s="5"/>
      <c r="G692" s="8"/>
    </row>
    <row r="693" spans="2:7" x14ac:dyDescent="0.2">
      <c r="B693" s="13"/>
      <c r="C693" s="7"/>
      <c r="D693" s="6"/>
      <c r="E693" s="5"/>
      <c r="F693" s="5"/>
      <c r="G693" s="8"/>
    </row>
    <row r="694" spans="2:7" x14ac:dyDescent="0.2">
      <c r="B694" s="13"/>
      <c r="C694" s="7"/>
      <c r="D694" s="6"/>
      <c r="E694" s="5"/>
      <c r="F694" s="5"/>
      <c r="G694" s="8"/>
    </row>
    <row r="695" spans="2:7" x14ac:dyDescent="0.2">
      <c r="B695" s="13"/>
      <c r="C695" s="7"/>
      <c r="D695" s="6"/>
      <c r="E695" s="5"/>
      <c r="F695" s="5"/>
      <c r="G695" s="8"/>
    </row>
    <row r="696" spans="2:7" x14ac:dyDescent="0.2">
      <c r="B696" s="13"/>
      <c r="C696" s="7"/>
      <c r="D696" s="6"/>
      <c r="E696" s="5"/>
      <c r="F696" s="5"/>
      <c r="G696" s="8"/>
    </row>
    <row r="697" spans="2:7" x14ac:dyDescent="0.2">
      <c r="B697" s="13"/>
      <c r="C697" s="7"/>
      <c r="D697" s="6"/>
      <c r="E697" s="5"/>
      <c r="F697" s="5"/>
      <c r="G697" s="8"/>
    </row>
    <row r="698" spans="2:7" x14ac:dyDescent="0.2">
      <c r="B698" s="13"/>
      <c r="C698" s="7"/>
      <c r="D698" s="6"/>
      <c r="E698" s="5"/>
      <c r="F698" s="5"/>
      <c r="G698" s="8"/>
    </row>
    <row r="699" spans="2:7" x14ac:dyDescent="0.2">
      <c r="B699" s="13"/>
      <c r="C699" s="7"/>
      <c r="D699" s="6"/>
      <c r="E699" s="5"/>
      <c r="F699" s="5"/>
      <c r="G699" s="8"/>
    </row>
    <row r="700" spans="2:7" x14ac:dyDescent="0.2">
      <c r="B700" s="13"/>
      <c r="C700" s="7"/>
      <c r="D700" s="6"/>
      <c r="E700" s="5"/>
      <c r="F700" s="5"/>
      <c r="G700" s="8"/>
    </row>
    <row r="701" spans="2:7" x14ac:dyDescent="0.2">
      <c r="B701" s="13"/>
      <c r="C701" s="7"/>
      <c r="D701" s="6"/>
      <c r="E701" s="5"/>
      <c r="F701" s="5"/>
      <c r="G701" s="8"/>
    </row>
    <row r="702" spans="2:7" x14ac:dyDescent="0.2">
      <c r="B702" s="13"/>
      <c r="C702" s="7"/>
      <c r="D702" s="6"/>
      <c r="E702" s="5"/>
      <c r="F702" s="5"/>
      <c r="G702" s="8"/>
    </row>
    <row r="703" spans="2:7" x14ac:dyDescent="0.2">
      <c r="B703" s="13"/>
      <c r="C703" s="7"/>
      <c r="D703" s="6"/>
      <c r="E703" s="5"/>
      <c r="F703" s="5"/>
      <c r="G703" s="8"/>
    </row>
    <row r="704" spans="2:7" x14ac:dyDescent="0.2">
      <c r="B704" s="13"/>
      <c r="C704" s="7"/>
      <c r="D704" s="6"/>
      <c r="E704" s="5"/>
      <c r="F704" s="5"/>
      <c r="G704" s="8"/>
    </row>
    <row r="705" spans="2:7" x14ac:dyDescent="0.2">
      <c r="B705" s="13"/>
      <c r="C705" s="7"/>
      <c r="D705" s="6"/>
      <c r="E705" s="5"/>
      <c r="F705" s="5"/>
      <c r="G705" s="8"/>
    </row>
    <row r="706" spans="2:7" x14ac:dyDescent="0.2">
      <c r="B706" s="13"/>
      <c r="C706" s="7"/>
      <c r="D706" s="6"/>
      <c r="E706" s="5"/>
      <c r="F706" s="5"/>
      <c r="G706" s="8"/>
    </row>
    <row r="707" spans="2:7" x14ac:dyDescent="0.2">
      <c r="B707" s="13"/>
      <c r="C707" s="7"/>
      <c r="D707" s="6"/>
      <c r="E707" s="5"/>
      <c r="F707" s="5"/>
      <c r="G707" s="8"/>
    </row>
    <row r="708" spans="2:7" x14ac:dyDescent="0.2">
      <c r="B708" s="13"/>
      <c r="C708" s="7"/>
      <c r="D708" s="6"/>
      <c r="E708" s="5"/>
      <c r="F708" s="5"/>
      <c r="G708" s="8"/>
    </row>
    <row r="709" spans="2:7" x14ac:dyDescent="0.2">
      <c r="B709" s="13"/>
      <c r="C709" s="7"/>
      <c r="D709" s="6"/>
      <c r="E709" s="5"/>
      <c r="F709" s="5"/>
      <c r="G709" s="8"/>
    </row>
    <row r="710" spans="2:7" x14ac:dyDescent="0.2">
      <c r="B710" s="13"/>
      <c r="C710" s="7"/>
      <c r="D710" s="6"/>
      <c r="E710" s="5"/>
      <c r="F710" s="5"/>
      <c r="G710" s="8"/>
    </row>
    <row r="711" spans="2:7" x14ac:dyDescent="0.2">
      <c r="B711" s="13"/>
      <c r="C711" s="7"/>
      <c r="D711" s="6"/>
      <c r="E711" s="5"/>
      <c r="F711" s="5"/>
      <c r="G711" s="8"/>
    </row>
    <row r="712" spans="2:7" x14ac:dyDescent="0.2">
      <c r="B712" s="13"/>
      <c r="C712" s="7"/>
      <c r="D712" s="6"/>
      <c r="E712" s="5"/>
      <c r="F712" s="5"/>
      <c r="G712" s="8"/>
    </row>
    <row r="713" spans="2:7" x14ac:dyDescent="0.2">
      <c r="B713" s="13"/>
      <c r="C713" s="7"/>
      <c r="D713" s="6"/>
      <c r="E713" s="5"/>
      <c r="F713" s="5"/>
      <c r="G713" s="8"/>
    </row>
    <row r="714" spans="2:7" x14ac:dyDescent="0.2">
      <c r="B714" s="13"/>
      <c r="C714" s="7"/>
      <c r="D714" s="6"/>
      <c r="E714" s="5"/>
      <c r="F714" s="5"/>
      <c r="G714" s="8"/>
    </row>
    <row r="715" spans="2:7" x14ac:dyDescent="0.2">
      <c r="B715" s="13"/>
      <c r="C715" s="7"/>
      <c r="D715" s="6"/>
      <c r="E715" s="5"/>
      <c r="F715" s="5"/>
      <c r="G715" s="8"/>
    </row>
    <row r="716" spans="2:7" x14ac:dyDescent="0.2">
      <c r="B716" s="13"/>
      <c r="C716" s="7"/>
      <c r="D716" s="6"/>
      <c r="E716" s="5"/>
      <c r="F716" s="5"/>
      <c r="G716" s="8"/>
    </row>
    <row r="717" spans="2:7" x14ac:dyDescent="0.2">
      <c r="B717" s="13"/>
      <c r="C717" s="7"/>
      <c r="D717" s="6"/>
      <c r="E717" s="5"/>
      <c r="F717" s="5"/>
      <c r="G717" s="8"/>
    </row>
    <row r="718" spans="2:7" x14ac:dyDescent="0.2">
      <c r="B718" s="13"/>
      <c r="C718" s="7"/>
      <c r="D718" s="6"/>
      <c r="E718" s="5"/>
      <c r="F718" s="5"/>
      <c r="G718" s="8"/>
    </row>
    <row r="719" spans="2:7" x14ac:dyDescent="0.2">
      <c r="B719" s="13"/>
      <c r="C719" s="7"/>
      <c r="D719" s="6"/>
      <c r="E719" s="5"/>
      <c r="F719" s="5"/>
      <c r="G719" s="8"/>
    </row>
    <row r="720" spans="2:7" x14ac:dyDescent="0.2">
      <c r="B720" s="13"/>
      <c r="C720" s="7"/>
      <c r="D720" s="6"/>
      <c r="E720" s="5"/>
      <c r="F720" s="5"/>
      <c r="G720" s="8"/>
    </row>
    <row r="721" spans="2:7" x14ac:dyDescent="0.2">
      <c r="B721" s="13"/>
      <c r="C721" s="7"/>
      <c r="D721" s="6"/>
      <c r="E721" s="5"/>
      <c r="F721" s="5"/>
      <c r="G721" s="8"/>
    </row>
    <row r="722" spans="2:7" x14ac:dyDescent="0.2">
      <c r="B722" s="13"/>
      <c r="C722" s="7"/>
      <c r="D722" s="6"/>
      <c r="E722" s="5"/>
      <c r="F722" s="5"/>
      <c r="G722" s="8"/>
    </row>
    <row r="723" spans="2:7" x14ac:dyDescent="0.2">
      <c r="B723" s="13"/>
      <c r="C723" s="7"/>
      <c r="D723" s="6"/>
      <c r="E723" s="5"/>
      <c r="F723" s="5"/>
      <c r="G723" s="8"/>
    </row>
    <row r="724" spans="2:7" x14ac:dyDescent="0.2">
      <c r="B724" s="13"/>
      <c r="C724" s="7"/>
      <c r="D724" s="6"/>
      <c r="E724" s="5"/>
      <c r="F724" s="5"/>
      <c r="G724" s="8"/>
    </row>
    <row r="725" spans="2:7" x14ac:dyDescent="0.2">
      <c r="B725" s="13"/>
      <c r="C725" s="7"/>
      <c r="D725" s="6"/>
      <c r="E725" s="5"/>
      <c r="F725" s="5"/>
      <c r="G725" s="8"/>
    </row>
    <row r="726" spans="2:7" x14ac:dyDescent="0.2">
      <c r="B726" s="13"/>
      <c r="C726" s="7"/>
      <c r="D726" s="6"/>
      <c r="E726" s="5"/>
      <c r="F726" s="5"/>
      <c r="G726" s="8"/>
    </row>
    <row r="727" spans="2:7" x14ac:dyDescent="0.2">
      <c r="B727" s="13"/>
      <c r="C727" s="7"/>
      <c r="D727" s="6"/>
      <c r="E727" s="5"/>
      <c r="F727" s="5"/>
      <c r="G727" s="8"/>
    </row>
    <row r="728" spans="2:7" x14ac:dyDescent="0.2">
      <c r="B728" s="13"/>
      <c r="C728" s="7"/>
      <c r="D728" s="6"/>
      <c r="E728" s="5"/>
      <c r="F728" s="5"/>
      <c r="G728" s="8"/>
    </row>
    <row r="729" spans="2:7" x14ac:dyDescent="0.2">
      <c r="B729" s="13"/>
      <c r="C729" s="7"/>
      <c r="D729" s="6"/>
      <c r="E729" s="5"/>
      <c r="F729" s="5"/>
      <c r="G729" s="8"/>
    </row>
    <row r="730" spans="2:7" x14ac:dyDescent="0.2">
      <c r="B730" s="13"/>
      <c r="C730" s="7"/>
      <c r="D730" s="6"/>
      <c r="E730" s="5"/>
      <c r="F730" s="5"/>
      <c r="G730" s="8"/>
    </row>
    <row r="731" spans="2:7" x14ac:dyDescent="0.2">
      <c r="B731" s="13"/>
      <c r="C731" s="7"/>
      <c r="D731" s="6"/>
      <c r="E731" s="5"/>
      <c r="F731" s="5"/>
      <c r="G731" s="8"/>
    </row>
    <row r="732" spans="2:7" x14ac:dyDescent="0.2">
      <c r="B732" s="13"/>
      <c r="C732" s="7"/>
      <c r="D732" s="6"/>
      <c r="E732" s="5"/>
      <c r="F732" s="5"/>
      <c r="G732" s="8"/>
    </row>
    <row r="733" spans="2:7" x14ac:dyDescent="0.2">
      <c r="B733" s="13"/>
      <c r="C733" s="7"/>
      <c r="D733" s="6"/>
      <c r="E733" s="5"/>
      <c r="F733" s="5"/>
      <c r="G733" s="8"/>
    </row>
    <row r="734" spans="2:7" x14ac:dyDescent="0.2">
      <c r="B734" s="13"/>
      <c r="C734" s="7"/>
      <c r="D734" s="6"/>
      <c r="E734" s="5"/>
      <c r="F734" s="5"/>
      <c r="G734" s="8"/>
    </row>
    <row r="735" spans="2:7" x14ac:dyDescent="0.2">
      <c r="B735" s="13"/>
      <c r="C735" s="7"/>
      <c r="D735" s="6"/>
      <c r="E735" s="5"/>
      <c r="F735" s="5"/>
      <c r="G735" s="8"/>
    </row>
    <row r="736" spans="2:7" x14ac:dyDescent="0.2">
      <c r="B736" s="13"/>
      <c r="C736" s="7"/>
      <c r="D736" s="6"/>
      <c r="E736" s="5"/>
      <c r="F736" s="5"/>
      <c r="G736" s="8"/>
    </row>
    <row r="737" spans="2:7" x14ac:dyDescent="0.2">
      <c r="B737" s="13"/>
      <c r="C737" s="7"/>
      <c r="D737" s="6"/>
      <c r="E737" s="5"/>
      <c r="F737" s="5"/>
      <c r="G737" s="8"/>
    </row>
    <row r="738" spans="2:7" x14ac:dyDescent="0.2">
      <c r="B738" s="13"/>
      <c r="C738" s="7"/>
      <c r="D738" s="6"/>
      <c r="E738" s="5"/>
      <c r="F738" s="5"/>
      <c r="G738" s="8"/>
    </row>
    <row r="739" spans="2:7" x14ac:dyDescent="0.2">
      <c r="B739" s="13"/>
      <c r="C739" s="7"/>
      <c r="D739" s="6"/>
      <c r="E739" s="5"/>
      <c r="F739" s="5"/>
      <c r="G739" s="8"/>
    </row>
    <row r="740" spans="2:7" x14ac:dyDescent="0.2">
      <c r="B740" s="13"/>
      <c r="C740" s="7"/>
      <c r="D740" s="6"/>
      <c r="E740" s="5"/>
      <c r="F740" s="5"/>
      <c r="G740" s="8"/>
    </row>
    <row r="741" spans="2:7" x14ac:dyDescent="0.2">
      <c r="B741" s="13"/>
      <c r="C741" s="7"/>
      <c r="D741" s="6"/>
      <c r="E741" s="5"/>
      <c r="F741" s="5"/>
      <c r="G741" s="8"/>
    </row>
    <row r="742" spans="2:7" x14ac:dyDescent="0.2">
      <c r="B742" s="13"/>
      <c r="C742" s="7"/>
      <c r="D742" s="6"/>
      <c r="E742" s="5"/>
      <c r="F742" s="5"/>
      <c r="G742" s="8"/>
    </row>
    <row r="743" spans="2:7" x14ac:dyDescent="0.2">
      <c r="B743" s="13"/>
      <c r="C743" s="7"/>
      <c r="D743" s="6"/>
      <c r="E743" s="5"/>
      <c r="F743" s="5"/>
      <c r="G743" s="8"/>
    </row>
    <row r="744" spans="2:7" x14ac:dyDescent="0.2">
      <c r="B744" s="13"/>
      <c r="C744" s="7"/>
      <c r="D744" s="6"/>
      <c r="E744" s="5"/>
      <c r="F744" s="5"/>
      <c r="G744" s="8"/>
    </row>
    <row r="745" spans="2:7" x14ac:dyDescent="0.2">
      <c r="B745" s="13"/>
      <c r="C745" s="7"/>
      <c r="D745" s="6"/>
      <c r="E745" s="5"/>
      <c r="F745" s="5"/>
      <c r="G745" s="8"/>
    </row>
    <row r="746" spans="2:7" x14ac:dyDescent="0.2">
      <c r="B746" s="13"/>
      <c r="C746" s="7"/>
      <c r="D746" s="6"/>
      <c r="E746" s="5"/>
      <c r="F746" s="5"/>
      <c r="G746" s="8"/>
    </row>
    <row r="747" spans="2:7" x14ac:dyDescent="0.2">
      <c r="B747" s="13"/>
      <c r="C747" s="7"/>
      <c r="D747" s="6"/>
      <c r="E747" s="5"/>
      <c r="F747" s="5"/>
      <c r="G747" s="8"/>
    </row>
    <row r="748" spans="2:7" x14ac:dyDescent="0.2">
      <c r="B748" s="13"/>
      <c r="C748" s="7"/>
      <c r="D748" s="6"/>
      <c r="E748" s="5"/>
      <c r="F748" s="5"/>
      <c r="G748" s="8"/>
    </row>
    <row r="749" spans="2:7" x14ac:dyDescent="0.2">
      <c r="B749" s="13"/>
      <c r="C749" s="7"/>
      <c r="D749" s="6"/>
      <c r="E749" s="5"/>
      <c r="F749" s="5"/>
      <c r="G749" s="8"/>
    </row>
    <row r="750" spans="2:7" x14ac:dyDescent="0.2">
      <c r="B750" s="13"/>
      <c r="C750" s="7"/>
      <c r="D750" s="6"/>
      <c r="E750" s="5"/>
      <c r="F750" s="5"/>
      <c r="G750" s="8"/>
    </row>
    <row r="751" spans="2:7" x14ac:dyDescent="0.2">
      <c r="B751" s="13"/>
      <c r="C751" s="7"/>
      <c r="D751" s="6"/>
      <c r="E751" s="5"/>
      <c r="F751" s="5"/>
      <c r="G751" s="8"/>
    </row>
    <row r="752" spans="2:7" x14ac:dyDescent="0.2">
      <c r="B752" s="13"/>
      <c r="C752" s="7"/>
      <c r="D752" s="6"/>
      <c r="E752" s="5"/>
      <c r="F752" s="5"/>
      <c r="G752" s="8"/>
    </row>
    <row r="753" spans="2:7" x14ac:dyDescent="0.2">
      <c r="B753" s="13"/>
      <c r="C753" s="7"/>
      <c r="D753" s="6"/>
      <c r="E753" s="5"/>
      <c r="F753" s="5"/>
      <c r="G753" s="8"/>
    </row>
    <row r="754" spans="2:7" x14ac:dyDescent="0.2">
      <c r="B754" s="13"/>
      <c r="C754" s="7"/>
      <c r="D754" s="6"/>
      <c r="E754" s="5"/>
      <c r="F754" s="5"/>
      <c r="G754" s="8"/>
    </row>
    <row r="755" spans="2:7" x14ac:dyDescent="0.2">
      <c r="B755" s="13"/>
      <c r="C755" s="7"/>
      <c r="D755" s="6"/>
      <c r="E755" s="5"/>
      <c r="F755" s="5"/>
      <c r="G755" s="8"/>
    </row>
    <row r="756" spans="2:7" x14ac:dyDescent="0.2">
      <c r="B756" s="13"/>
      <c r="C756" s="7"/>
      <c r="D756" s="6"/>
      <c r="E756" s="5"/>
      <c r="F756" s="5"/>
      <c r="G756" s="8"/>
    </row>
    <row r="757" spans="2:7" x14ac:dyDescent="0.2">
      <c r="B757" s="13"/>
      <c r="C757" s="7"/>
      <c r="D757" s="6"/>
      <c r="E757" s="5"/>
      <c r="F757" s="5"/>
      <c r="G757" s="8"/>
    </row>
    <row r="758" spans="2:7" x14ac:dyDescent="0.2">
      <c r="B758" s="13"/>
      <c r="C758" s="7"/>
      <c r="D758" s="6"/>
      <c r="E758" s="5"/>
      <c r="F758" s="5"/>
      <c r="G758" s="8"/>
    </row>
    <row r="759" spans="2:7" x14ac:dyDescent="0.2">
      <c r="B759" s="13"/>
      <c r="C759" s="7"/>
      <c r="D759" s="6"/>
      <c r="E759" s="5"/>
      <c r="F759" s="5"/>
      <c r="G759" s="8"/>
    </row>
    <row r="760" spans="2:7" x14ac:dyDescent="0.2">
      <c r="B760" s="13"/>
      <c r="C760" s="7"/>
      <c r="D760" s="6"/>
      <c r="E760" s="5"/>
      <c r="F760" s="5"/>
      <c r="G760" s="8"/>
    </row>
    <row r="761" spans="2:7" x14ac:dyDescent="0.2">
      <c r="B761" s="13"/>
      <c r="C761" s="7"/>
      <c r="D761" s="6"/>
      <c r="E761" s="5"/>
      <c r="F761" s="5"/>
      <c r="G761" s="8"/>
    </row>
    <row r="762" spans="2:7" x14ac:dyDescent="0.2">
      <c r="B762" s="13"/>
      <c r="C762" s="7"/>
      <c r="D762" s="6"/>
      <c r="E762" s="5"/>
      <c r="F762" s="5"/>
      <c r="G762" s="8"/>
    </row>
    <row r="763" spans="2:7" x14ac:dyDescent="0.2">
      <c r="B763" s="13"/>
      <c r="C763" s="7"/>
      <c r="D763" s="6"/>
      <c r="E763" s="5"/>
      <c r="F763" s="5"/>
      <c r="G763" s="8"/>
    </row>
    <row r="764" spans="2:7" x14ac:dyDescent="0.2">
      <c r="B764" s="13"/>
      <c r="C764" s="7"/>
      <c r="D764" s="6"/>
      <c r="E764" s="5"/>
      <c r="F764" s="5"/>
      <c r="G764" s="8"/>
    </row>
    <row r="765" spans="2:7" x14ac:dyDescent="0.2">
      <c r="B765" s="13"/>
      <c r="C765" s="7"/>
      <c r="D765" s="6"/>
      <c r="E765" s="5"/>
      <c r="F765" s="5"/>
      <c r="G765" s="8"/>
    </row>
    <row r="766" spans="2:7" x14ac:dyDescent="0.2">
      <c r="B766" s="13"/>
      <c r="C766" s="7"/>
      <c r="D766" s="6"/>
      <c r="E766" s="5"/>
      <c r="F766" s="5"/>
      <c r="G766" s="8"/>
    </row>
    <row r="767" spans="2:7" x14ac:dyDescent="0.2">
      <c r="B767" s="13"/>
      <c r="C767" s="7"/>
      <c r="D767" s="6"/>
      <c r="E767" s="5"/>
      <c r="F767" s="5"/>
      <c r="G767" s="8"/>
    </row>
    <row r="768" spans="2:7" x14ac:dyDescent="0.2">
      <c r="B768" s="13"/>
      <c r="C768" s="7"/>
      <c r="D768" s="6"/>
      <c r="E768" s="5"/>
      <c r="F768" s="5"/>
      <c r="G768" s="8"/>
    </row>
    <row r="769" spans="2:7" x14ac:dyDescent="0.2">
      <c r="B769" s="13"/>
      <c r="C769" s="7"/>
      <c r="D769" s="6"/>
      <c r="E769" s="5"/>
      <c r="F769" s="5"/>
      <c r="G769" s="8"/>
    </row>
    <row r="770" spans="2:7" x14ac:dyDescent="0.2">
      <c r="B770" s="13"/>
      <c r="C770" s="7"/>
      <c r="D770" s="6"/>
      <c r="E770" s="5"/>
      <c r="F770" s="5"/>
      <c r="G770" s="8"/>
    </row>
    <row r="771" spans="2:7" x14ac:dyDescent="0.2">
      <c r="B771" s="13"/>
      <c r="C771" s="7"/>
      <c r="D771" s="6"/>
      <c r="E771" s="5"/>
      <c r="F771" s="5"/>
      <c r="G771" s="8"/>
    </row>
    <row r="772" spans="2:7" x14ac:dyDescent="0.2">
      <c r="B772" s="13"/>
      <c r="C772" s="7"/>
      <c r="D772" s="6"/>
      <c r="E772" s="5"/>
      <c r="F772" s="5"/>
      <c r="G772" s="8"/>
    </row>
    <row r="773" spans="2:7" x14ac:dyDescent="0.2">
      <c r="B773" s="13"/>
      <c r="C773" s="7"/>
      <c r="D773" s="6"/>
      <c r="E773" s="5"/>
      <c r="F773" s="5"/>
      <c r="G773" s="8"/>
    </row>
    <row r="774" spans="2:7" x14ac:dyDescent="0.2">
      <c r="B774" s="13"/>
      <c r="C774" s="7"/>
      <c r="D774" s="6"/>
      <c r="E774" s="5"/>
      <c r="F774" s="5"/>
      <c r="G774" s="8"/>
    </row>
    <row r="775" spans="2:7" x14ac:dyDescent="0.2">
      <c r="B775" s="13"/>
      <c r="C775" s="7"/>
      <c r="D775" s="6"/>
      <c r="E775" s="5"/>
      <c r="F775" s="5"/>
      <c r="G775" s="8"/>
    </row>
    <row r="776" spans="2:7" x14ac:dyDescent="0.2">
      <c r="B776" s="13"/>
      <c r="C776" s="7"/>
      <c r="D776" s="6"/>
      <c r="E776" s="5"/>
      <c r="F776" s="5"/>
      <c r="G776" s="8"/>
    </row>
    <row r="777" spans="2:7" x14ac:dyDescent="0.2">
      <c r="B777" s="13"/>
      <c r="C777" s="7"/>
      <c r="D777" s="6"/>
      <c r="E777" s="5"/>
      <c r="F777" s="5"/>
      <c r="G777" s="8"/>
    </row>
    <row r="778" spans="2:7" x14ac:dyDescent="0.2">
      <c r="B778" s="13"/>
      <c r="C778" s="7"/>
      <c r="D778" s="6"/>
      <c r="E778" s="5"/>
      <c r="F778" s="5"/>
      <c r="G778" s="8"/>
    </row>
    <row r="779" spans="2:7" x14ac:dyDescent="0.2">
      <c r="B779" s="13"/>
      <c r="C779" s="7"/>
      <c r="D779" s="6"/>
      <c r="E779" s="5"/>
      <c r="F779" s="5"/>
      <c r="G779" s="8"/>
    </row>
    <row r="780" spans="2:7" x14ac:dyDescent="0.2">
      <c r="B780" s="13"/>
      <c r="C780" s="7"/>
      <c r="D780" s="6"/>
      <c r="E780" s="5"/>
      <c r="F780" s="5"/>
      <c r="G780" s="8"/>
    </row>
    <row r="781" spans="2:7" x14ac:dyDescent="0.2">
      <c r="B781" s="13"/>
      <c r="C781" s="7"/>
      <c r="D781" s="6"/>
      <c r="E781" s="5"/>
      <c r="F781" s="5"/>
      <c r="G781" s="8"/>
    </row>
    <row r="782" spans="2:7" x14ac:dyDescent="0.2">
      <c r="B782" s="13"/>
      <c r="C782" s="7"/>
      <c r="D782" s="6"/>
      <c r="E782" s="5"/>
      <c r="F782" s="5"/>
      <c r="G782" s="8"/>
    </row>
    <row r="783" spans="2:7" x14ac:dyDescent="0.2">
      <c r="B783" s="13"/>
      <c r="C783" s="7"/>
      <c r="D783" s="6"/>
      <c r="E783" s="5"/>
      <c r="F783" s="5"/>
      <c r="G783" s="8"/>
    </row>
    <row r="784" spans="2:7" x14ac:dyDescent="0.2">
      <c r="B784" s="13"/>
      <c r="C784" s="7"/>
      <c r="D784" s="6"/>
      <c r="E784" s="5"/>
      <c r="F784" s="5"/>
      <c r="G784" s="8"/>
    </row>
    <row r="785" spans="2:7" x14ac:dyDescent="0.2">
      <c r="B785" s="13"/>
      <c r="C785" s="7"/>
      <c r="D785" s="6"/>
      <c r="E785" s="5"/>
      <c r="F785" s="5"/>
      <c r="G785" s="8"/>
    </row>
    <row r="786" spans="2:7" x14ac:dyDescent="0.2">
      <c r="B786" s="13"/>
      <c r="C786" s="7"/>
      <c r="D786" s="6"/>
      <c r="E786" s="5"/>
      <c r="F786" s="5"/>
      <c r="G786" s="8"/>
    </row>
    <row r="787" spans="2:7" x14ac:dyDescent="0.2">
      <c r="B787" s="13"/>
      <c r="C787" s="7"/>
      <c r="D787" s="6"/>
      <c r="E787" s="5"/>
      <c r="F787" s="5"/>
      <c r="G787" s="8"/>
    </row>
    <row r="788" spans="2:7" x14ac:dyDescent="0.2">
      <c r="B788" s="13"/>
      <c r="C788" s="7"/>
      <c r="D788" s="6"/>
      <c r="E788" s="5"/>
      <c r="F788" s="5"/>
      <c r="G788" s="8"/>
    </row>
    <row r="789" spans="2:7" x14ac:dyDescent="0.2">
      <c r="B789" s="13"/>
      <c r="C789" s="7"/>
      <c r="D789" s="6"/>
      <c r="E789" s="5"/>
      <c r="F789" s="5"/>
      <c r="G789" s="8"/>
    </row>
    <row r="790" spans="2:7" x14ac:dyDescent="0.2">
      <c r="B790" s="13"/>
      <c r="C790" s="7"/>
      <c r="D790" s="6"/>
      <c r="E790" s="5"/>
      <c r="F790" s="5"/>
      <c r="G790" s="8"/>
    </row>
    <row r="791" spans="2:7" x14ac:dyDescent="0.2">
      <c r="B791" s="13"/>
      <c r="C791" s="7"/>
      <c r="D791" s="6"/>
      <c r="E791" s="5"/>
      <c r="F791" s="5"/>
      <c r="G791" s="8"/>
    </row>
    <row r="792" spans="2:7" x14ac:dyDescent="0.2">
      <c r="B792" s="13"/>
      <c r="C792" s="7"/>
      <c r="D792" s="6"/>
      <c r="E792" s="5"/>
      <c r="F792" s="5"/>
      <c r="G792" s="8"/>
    </row>
    <row r="793" spans="2:7" x14ac:dyDescent="0.2">
      <c r="B793" s="13"/>
      <c r="C793" s="7"/>
      <c r="D793" s="6"/>
      <c r="E793" s="5"/>
      <c r="F793" s="5"/>
      <c r="G793" s="8"/>
    </row>
    <row r="794" spans="2:7" x14ac:dyDescent="0.2">
      <c r="B794" s="13"/>
      <c r="C794" s="7"/>
      <c r="D794" s="6"/>
      <c r="E794" s="5"/>
      <c r="F794" s="5"/>
      <c r="G794" s="8"/>
    </row>
    <row r="795" spans="2:7" x14ac:dyDescent="0.2">
      <c r="B795" s="13"/>
      <c r="C795" s="7"/>
      <c r="D795" s="6"/>
      <c r="E795" s="5"/>
      <c r="F795" s="5"/>
      <c r="G795" s="8"/>
    </row>
    <row r="796" spans="2:7" x14ac:dyDescent="0.2">
      <c r="B796" s="13"/>
      <c r="C796" s="7"/>
      <c r="D796" s="6"/>
      <c r="E796" s="5"/>
      <c r="F796" s="5"/>
      <c r="G796" s="8"/>
    </row>
    <row r="797" spans="2:7" x14ac:dyDescent="0.2">
      <c r="B797" s="13"/>
      <c r="C797" s="7"/>
      <c r="D797" s="6"/>
      <c r="E797" s="5"/>
      <c r="F797" s="5"/>
      <c r="G797" s="8"/>
    </row>
    <row r="798" spans="2:7" x14ac:dyDescent="0.2">
      <c r="B798" s="13"/>
      <c r="C798" s="7"/>
      <c r="D798" s="6"/>
      <c r="E798" s="5"/>
      <c r="F798" s="5"/>
      <c r="G798" s="8"/>
    </row>
    <row r="799" spans="2:7" x14ac:dyDescent="0.2">
      <c r="B799" s="13"/>
      <c r="C799" s="7"/>
      <c r="D799" s="6"/>
      <c r="E799" s="5"/>
      <c r="F799" s="5"/>
      <c r="G799" s="8"/>
    </row>
    <row r="800" spans="2:7" x14ac:dyDescent="0.2">
      <c r="B800" s="13"/>
      <c r="C800" s="7"/>
      <c r="D800" s="6"/>
      <c r="E800" s="5"/>
      <c r="F800" s="5"/>
      <c r="G800" s="8"/>
    </row>
    <row r="801" spans="2:7" x14ac:dyDescent="0.2">
      <c r="B801" s="13"/>
      <c r="C801" s="7"/>
      <c r="D801" s="6"/>
      <c r="E801" s="5"/>
      <c r="F801" s="5"/>
      <c r="G801" s="8"/>
    </row>
    <row r="802" spans="2:7" x14ac:dyDescent="0.2">
      <c r="B802" s="13"/>
      <c r="C802" s="7"/>
      <c r="D802" s="6"/>
      <c r="E802" s="5"/>
      <c r="F802" s="5"/>
      <c r="G802" s="8"/>
    </row>
    <row r="803" spans="2:7" x14ac:dyDescent="0.2">
      <c r="B803" s="13"/>
      <c r="C803" s="7"/>
      <c r="D803" s="6"/>
      <c r="E803" s="5"/>
      <c r="F803" s="5"/>
      <c r="G803" s="8"/>
    </row>
    <row r="804" spans="2:7" x14ac:dyDescent="0.2">
      <c r="B804" s="13"/>
      <c r="C804" s="7"/>
      <c r="D804" s="6"/>
      <c r="E804" s="5"/>
      <c r="F804" s="5"/>
      <c r="G804" s="8"/>
    </row>
    <row r="805" spans="2:7" x14ac:dyDescent="0.2">
      <c r="B805" s="13"/>
      <c r="C805" s="7"/>
      <c r="D805" s="6"/>
      <c r="E805" s="5"/>
      <c r="F805" s="5"/>
      <c r="G805" s="8"/>
    </row>
    <row r="806" spans="2:7" x14ac:dyDescent="0.2">
      <c r="B806" s="13"/>
      <c r="C806" s="7"/>
      <c r="D806" s="6"/>
      <c r="E806" s="5"/>
      <c r="F806" s="5"/>
      <c r="G806" s="8"/>
    </row>
    <row r="807" spans="2:7" x14ac:dyDescent="0.2">
      <c r="B807" s="13"/>
      <c r="C807" s="7"/>
      <c r="D807" s="6"/>
      <c r="E807" s="5"/>
      <c r="F807" s="5"/>
      <c r="G807" s="8"/>
    </row>
    <row r="808" spans="2:7" x14ac:dyDescent="0.2">
      <c r="B808" s="13"/>
      <c r="C808" s="7"/>
      <c r="D808" s="6"/>
      <c r="E808" s="5"/>
      <c r="F808" s="5"/>
      <c r="G808" s="8"/>
    </row>
    <row r="809" spans="2:7" x14ac:dyDescent="0.2">
      <c r="B809" s="13"/>
      <c r="C809" s="7"/>
      <c r="D809" s="6"/>
      <c r="E809" s="5"/>
      <c r="F809" s="5"/>
      <c r="G809" s="8"/>
    </row>
    <row r="810" spans="2:7" x14ac:dyDescent="0.2">
      <c r="B810" s="13"/>
      <c r="C810" s="7"/>
      <c r="D810" s="6"/>
      <c r="E810" s="5"/>
      <c r="F810" s="5"/>
      <c r="G810" s="8"/>
    </row>
    <row r="811" spans="2:7" x14ac:dyDescent="0.2">
      <c r="B811" s="13"/>
      <c r="C811" s="7"/>
      <c r="D811" s="6"/>
      <c r="E811" s="5"/>
      <c r="F811" s="5"/>
      <c r="G811" s="8"/>
    </row>
    <row r="812" spans="2:7" x14ac:dyDescent="0.2">
      <c r="B812" s="13"/>
      <c r="C812" s="7"/>
      <c r="D812" s="6"/>
      <c r="E812" s="5"/>
      <c r="F812" s="5"/>
      <c r="G812" s="8"/>
    </row>
    <row r="813" spans="2:7" x14ac:dyDescent="0.2">
      <c r="B813" s="13"/>
      <c r="C813" s="7"/>
      <c r="D813" s="6"/>
      <c r="E813" s="5"/>
      <c r="F813" s="5"/>
      <c r="G813" s="8"/>
    </row>
    <row r="814" spans="2:7" x14ac:dyDescent="0.2">
      <c r="B814" s="13"/>
      <c r="C814" s="7"/>
      <c r="D814" s="6"/>
      <c r="E814" s="5"/>
      <c r="F814" s="5"/>
      <c r="G814" s="8"/>
    </row>
    <row r="815" spans="2:7" x14ac:dyDescent="0.2">
      <c r="B815" s="13"/>
      <c r="C815" s="7"/>
      <c r="D815" s="6"/>
      <c r="E815" s="5"/>
      <c r="F815" s="5"/>
      <c r="G815" s="8"/>
    </row>
    <row r="816" spans="2:7" x14ac:dyDescent="0.2">
      <c r="B816" s="13"/>
      <c r="C816" s="7"/>
      <c r="D816" s="6"/>
      <c r="E816" s="5"/>
      <c r="F816" s="5"/>
      <c r="G816" s="8"/>
    </row>
    <row r="817" spans="2:7" x14ac:dyDescent="0.2">
      <c r="B817" s="13"/>
      <c r="C817" s="7"/>
      <c r="D817" s="6"/>
      <c r="E817" s="5"/>
      <c r="F817" s="5"/>
      <c r="G817" s="8"/>
    </row>
    <row r="818" spans="2:7" x14ac:dyDescent="0.2">
      <c r="B818" s="13"/>
      <c r="C818" s="7"/>
      <c r="D818" s="6"/>
      <c r="E818" s="5"/>
      <c r="F818" s="5"/>
      <c r="G818" s="8"/>
    </row>
    <row r="819" spans="2:7" x14ac:dyDescent="0.2">
      <c r="B819" s="13"/>
      <c r="C819" s="7"/>
      <c r="D819" s="6"/>
      <c r="E819" s="5"/>
      <c r="F819" s="5"/>
      <c r="G819" s="8"/>
    </row>
    <row r="820" spans="2:7" x14ac:dyDescent="0.2">
      <c r="B820" s="13"/>
      <c r="C820" s="7"/>
      <c r="D820" s="6"/>
      <c r="E820" s="5"/>
      <c r="F820" s="5"/>
      <c r="G820" s="8"/>
    </row>
    <row r="821" spans="2:7" x14ac:dyDescent="0.2">
      <c r="B821" s="13"/>
      <c r="C821" s="7"/>
      <c r="D821" s="6"/>
      <c r="E821" s="5"/>
      <c r="F821" s="5"/>
      <c r="G821" s="8"/>
    </row>
    <row r="822" spans="2:7" x14ac:dyDescent="0.2">
      <c r="B822" s="13"/>
      <c r="C822" s="7"/>
      <c r="D822" s="6"/>
      <c r="E822" s="5"/>
      <c r="F822" s="5"/>
      <c r="G822" s="8"/>
    </row>
    <row r="823" spans="2:7" x14ac:dyDescent="0.2">
      <c r="B823" s="13"/>
      <c r="C823" s="7"/>
      <c r="D823" s="6"/>
      <c r="E823" s="5"/>
      <c r="F823" s="5"/>
      <c r="G823" s="8"/>
    </row>
    <row r="824" spans="2:7" x14ac:dyDescent="0.2">
      <c r="B824" s="13"/>
      <c r="C824" s="7"/>
      <c r="D824" s="6"/>
      <c r="E824" s="5"/>
      <c r="F824" s="5"/>
      <c r="G824" s="8"/>
    </row>
    <row r="825" spans="2:7" x14ac:dyDescent="0.2">
      <c r="B825" s="13"/>
      <c r="C825" s="7"/>
      <c r="D825" s="6"/>
      <c r="E825" s="5"/>
      <c r="F825" s="5"/>
      <c r="G825" s="8"/>
    </row>
    <row r="826" spans="2:7" x14ac:dyDescent="0.2">
      <c r="B826" s="13"/>
      <c r="C826" s="7"/>
      <c r="D826" s="6"/>
      <c r="E826" s="5"/>
      <c r="F826" s="5"/>
      <c r="G826" s="8"/>
    </row>
    <row r="827" spans="2:7" x14ac:dyDescent="0.2">
      <c r="B827" s="13"/>
      <c r="C827" s="7"/>
      <c r="D827" s="6"/>
      <c r="E827" s="5"/>
      <c r="F827" s="5"/>
      <c r="G827" s="8"/>
    </row>
    <row r="828" spans="2:7" x14ac:dyDescent="0.2">
      <c r="B828" s="13"/>
      <c r="C828" s="7"/>
      <c r="D828" s="6"/>
      <c r="E828" s="5"/>
      <c r="F828" s="5"/>
      <c r="G828" s="8"/>
    </row>
    <row r="829" spans="2:7" x14ac:dyDescent="0.2">
      <c r="B829" s="13"/>
      <c r="C829" s="7"/>
      <c r="D829" s="6"/>
      <c r="E829" s="5"/>
      <c r="F829" s="5"/>
      <c r="G829" s="8"/>
    </row>
    <row r="830" spans="2:7" x14ac:dyDescent="0.2">
      <c r="B830" s="13"/>
      <c r="C830" s="7"/>
      <c r="D830" s="6"/>
      <c r="E830" s="5"/>
      <c r="F830" s="5"/>
      <c r="G830" s="8"/>
    </row>
    <row r="831" spans="2:7" x14ac:dyDescent="0.2">
      <c r="B831" s="13"/>
      <c r="C831" s="7"/>
      <c r="D831" s="6"/>
      <c r="E831" s="5"/>
      <c r="F831" s="5"/>
      <c r="G831" s="8"/>
    </row>
    <row r="832" spans="2:7" x14ac:dyDescent="0.2">
      <c r="B832" s="13"/>
      <c r="C832" s="7"/>
      <c r="D832" s="6"/>
      <c r="E832" s="5"/>
      <c r="F832" s="5"/>
      <c r="G832" s="8"/>
    </row>
    <row r="833" spans="2:7" x14ac:dyDescent="0.2">
      <c r="B833" s="13"/>
      <c r="C833" s="7"/>
      <c r="D833" s="6"/>
      <c r="E833" s="5"/>
      <c r="F833" s="5"/>
      <c r="G833" s="8"/>
    </row>
    <row r="834" spans="2:7" x14ac:dyDescent="0.2">
      <c r="B834" s="13"/>
      <c r="C834" s="7"/>
      <c r="D834" s="6"/>
      <c r="E834" s="5"/>
      <c r="F834" s="5"/>
      <c r="G834" s="8"/>
    </row>
    <row r="835" spans="2:7" x14ac:dyDescent="0.2">
      <c r="B835" s="13"/>
      <c r="C835" s="7"/>
      <c r="D835" s="6"/>
      <c r="E835" s="5"/>
      <c r="F835" s="5"/>
      <c r="G835" s="8"/>
    </row>
    <row r="836" spans="2:7" x14ac:dyDescent="0.2">
      <c r="B836" s="13"/>
      <c r="C836" s="7"/>
      <c r="D836" s="6"/>
      <c r="E836" s="5"/>
      <c r="F836" s="5"/>
      <c r="G836" s="8"/>
    </row>
    <row r="837" spans="2:7" x14ac:dyDescent="0.2">
      <c r="B837" s="13"/>
      <c r="C837" s="7"/>
      <c r="D837" s="6"/>
      <c r="E837" s="5"/>
      <c r="F837" s="5"/>
      <c r="G837" s="8"/>
    </row>
    <row r="838" spans="2:7" x14ac:dyDescent="0.2">
      <c r="B838" s="13"/>
      <c r="C838" s="7"/>
      <c r="D838" s="6"/>
      <c r="E838" s="5"/>
      <c r="F838" s="5"/>
      <c r="G838" s="8"/>
    </row>
    <row r="839" spans="2:7" x14ac:dyDescent="0.2">
      <c r="B839" s="13"/>
      <c r="C839" s="7"/>
      <c r="D839" s="6"/>
      <c r="E839" s="5"/>
      <c r="F839" s="5"/>
      <c r="G839" s="8"/>
    </row>
    <row r="840" spans="2:7" x14ac:dyDescent="0.2">
      <c r="B840" s="13"/>
      <c r="C840" s="7"/>
      <c r="D840" s="6"/>
      <c r="E840" s="5"/>
      <c r="F840" s="5"/>
      <c r="G840" s="8"/>
    </row>
    <row r="841" spans="2:7" x14ac:dyDescent="0.2">
      <c r="B841" s="13"/>
      <c r="C841" s="7"/>
      <c r="D841" s="6"/>
      <c r="E841" s="5"/>
      <c r="F841" s="5"/>
      <c r="G841" s="8"/>
    </row>
    <row r="842" spans="2:7" x14ac:dyDescent="0.2">
      <c r="B842" s="13"/>
      <c r="C842" s="7"/>
      <c r="D842" s="6"/>
      <c r="E842" s="5"/>
      <c r="F842" s="5"/>
      <c r="G842" s="8"/>
    </row>
    <row r="843" spans="2:7" x14ac:dyDescent="0.2">
      <c r="B843" s="13"/>
      <c r="C843" s="7"/>
      <c r="D843" s="6"/>
      <c r="E843" s="5"/>
      <c r="F843" s="5"/>
      <c r="G843" s="8"/>
    </row>
    <row r="844" spans="2:7" x14ac:dyDescent="0.2">
      <c r="B844" s="13"/>
      <c r="C844" s="7"/>
      <c r="D844" s="6"/>
      <c r="E844" s="5"/>
      <c r="F844" s="5"/>
      <c r="G844" s="8"/>
    </row>
    <row r="845" spans="2:7" x14ac:dyDescent="0.2">
      <c r="B845" s="13"/>
      <c r="C845" s="7"/>
      <c r="D845" s="6"/>
      <c r="E845" s="5"/>
      <c r="F845" s="5"/>
      <c r="G845" s="8"/>
    </row>
    <row r="846" spans="2:7" x14ac:dyDescent="0.2">
      <c r="B846" s="13"/>
      <c r="C846" s="7"/>
      <c r="D846" s="6"/>
      <c r="E846" s="5"/>
      <c r="F846" s="5"/>
      <c r="G846" s="8"/>
    </row>
    <row r="847" spans="2:7" x14ac:dyDescent="0.2">
      <c r="B847" s="13"/>
      <c r="C847" s="7"/>
      <c r="D847" s="6"/>
      <c r="E847" s="5"/>
      <c r="F847" s="5"/>
      <c r="G847" s="8"/>
    </row>
    <row r="848" spans="2:7" x14ac:dyDescent="0.2">
      <c r="B848" s="13"/>
      <c r="C848" s="7"/>
      <c r="D848" s="6"/>
      <c r="E848" s="5"/>
      <c r="F848" s="5"/>
      <c r="G848" s="8"/>
    </row>
    <row r="849" spans="2:7" x14ac:dyDescent="0.2">
      <c r="B849" s="13"/>
      <c r="C849" s="7"/>
      <c r="D849" s="6"/>
      <c r="E849" s="5"/>
      <c r="F849" s="5"/>
      <c r="G849" s="8"/>
    </row>
    <row r="850" spans="2:7" x14ac:dyDescent="0.2">
      <c r="B850" s="13"/>
      <c r="C850" s="7"/>
      <c r="D850" s="6"/>
      <c r="E850" s="5"/>
      <c r="F850" s="5"/>
      <c r="G850" s="8"/>
    </row>
    <row r="851" spans="2:7" x14ac:dyDescent="0.2">
      <c r="B851" s="13"/>
      <c r="C851" s="7"/>
      <c r="D851" s="6"/>
      <c r="E851" s="5"/>
      <c r="F851" s="5"/>
      <c r="G851" s="8"/>
    </row>
    <row r="852" spans="2:7" x14ac:dyDescent="0.2">
      <c r="B852" s="13"/>
      <c r="C852" s="7"/>
      <c r="D852" s="6"/>
      <c r="E852" s="5"/>
      <c r="F852" s="5"/>
      <c r="G852" s="8"/>
    </row>
    <row r="853" spans="2:7" x14ac:dyDescent="0.2">
      <c r="B853" s="13"/>
      <c r="C853" s="7"/>
      <c r="D853" s="6"/>
      <c r="E853" s="5"/>
      <c r="F853" s="5"/>
      <c r="G853" s="8"/>
    </row>
    <row r="854" spans="2:7" x14ac:dyDescent="0.2">
      <c r="B854" s="13"/>
      <c r="C854" s="7"/>
      <c r="D854" s="6"/>
      <c r="E854" s="5"/>
      <c r="F854" s="5"/>
      <c r="G854" s="8"/>
    </row>
    <row r="855" spans="2:7" x14ac:dyDescent="0.2">
      <c r="B855" s="13"/>
      <c r="C855" s="7"/>
      <c r="D855" s="6"/>
      <c r="E855" s="5"/>
      <c r="F855" s="5"/>
      <c r="G855" s="8"/>
    </row>
    <row r="856" spans="2:7" x14ac:dyDescent="0.2">
      <c r="B856" s="13"/>
      <c r="C856" s="7"/>
      <c r="D856" s="6"/>
      <c r="E856" s="5"/>
      <c r="F856" s="5"/>
      <c r="G856" s="8"/>
    </row>
    <row r="857" spans="2:7" x14ac:dyDescent="0.2">
      <c r="B857" s="13"/>
      <c r="C857" s="7"/>
      <c r="D857" s="6"/>
      <c r="E857" s="5"/>
      <c r="F857" s="5"/>
      <c r="G857" s="8"/>
    </row>
    <row r="858" spans="2:7" x14ac:dyDescent="0.2">
      <c r="B858" s="13"/>
      <c r="C858" s="7"/>
      <c r="D858" s="6"/>
      <c r="E858" s="5"/>
      <c r="F858" s="5"/>
      <c r="G858" s="8"/>
    </row>
    <row r="859" spans="2:7" x14ac:dyDescent="0.2">
      <c r="B859" s="13"/>
      <c r="C859" s="7"/>
      <c r="D859" s="6"/>
      <c r="E859" s="5"/>
      <c r="F859" s="5"/>
      <c r="G859" s="8"/>
    </row>
    <row r="860" spans="2:7" x14ac:dyDescent="0.2">
      <c r="B860" s="13"/>
      <c r="C860" s="7"/>
      <c r="D860" s="6"/>
      <c r="E860" s="5"/>
      <c r="F860" s="5"/>
      <c r="G860" s="8"/>
    </row>
    <row r="861" spans="2:7" x14ac:dyDescent="0.2">
      <c r="B861" s="13"/>
      <c r="C861" s="7"/>
      <c r="D861" s="6"/>
      <c r="E861" s="5"/>
      <c r="F861" s="5"/>
      <c r="G861" s="8"/>
    </row>
    <row r="862" spans="2:7" x14ac:dyDescent="0.2">
      <c r="B862" s="13"/>
      <c r="C862" s="7"/>
      <c r="D862" s="6"/>
      <c r="E862" s="5"/>
      <c r="F862" s="5"/>
      <c r="G862" s="8"/>
    </row>
    <row r="863" spans="2:7" x14ac:dyDescent="0.2">
      <c r="B863" s="13"/>
      <c r="C863" s="7"/>
      <c r="D863" s="6"/>
      <c r="E863" s="5"/>
      <c r="F863" s="5"/>
      <c r="G863" s="8"/>
    </row>
    <row r="864" spans="2:7" x14ac:dyDescent="0.2">
      <c r="B864" s="13"/>
      <c r="C864" s="7"/>
      <c r="D864" s="6"/>
      <c r="E864" s="5"/>
      <c r="F864" s="5"/>
      <c r="G864" s="8"/>
    </row>
    <row r="865" spans="2:7" x14ac:dyDescent="0.2">
      <c r="B865" s="13"/>
      <c r="C865" s="7"/>
      <c r="D865" s="6"/>
      <c r="E865" s="5"/>
      <c r="F865" s="5"/>
      <c r="G865" s="8"/>
    </row>
    <row r="866" spans="2:7" x14ac:dyDescent="0.2">
      <c r="B866" s="13"/>
      <c r="C866" s="7"/>
      <c r="D866" s="6"/>
      <c r="E866" s="5"/>
      <c r="F866" s="5"/>
      <c r="G866" s="8"/>
    </row>
    <row r="867" spans="2:7" x14ac:dyDescent="0.2">
      <c r="B867" s="13"/>
      <c r="C867" s="7"/>
      <c r="D867" s="6"/>
      <c r="E867" s="5"/>
      <c r="F867" s="5"/>
      <c r="G867" s="8"/>
    </row>
    <row r="868" spans="2:7" x14ac:dyDescent="0.2">
      <c r="B868" s="13"/>
      <c r="C868" s="7"/>
      <c r="D868" s="6"/>
      <c r="E868" s="5"/>
      <c r="F868" s="5"/>
      <c r="G868" s="8"/>
    </row>
    <row r="869" spans="2:7" x14ac:dyDescent="0.2">
      <c r="B869" s="13"/>
      <c r="C869" s="7"/>
      <c r="D869" s="6"/>
      <c r="E869" s="5"/>
      <c r="F869" s="5"/>
      <c r="G869" s="8"/>
    </row>
    <row r="870" spans="2:7" x14ac:dyDescent="0.2">
      <c r="B870" s="13"/>
      <c r="C870" s="7"/>
      <c r="D870" s="6"/>
      <c r="E870" s="5"/>
      <c r="F870" s="5"/>
      <c r="G870" s="8"/>
    </row>
    <row r="871" spans="2:7" x14ac:dyDescent="0.2">
      <c r="B871" s="13"/>
      <c r="C871" s="7"/>
      <c r="D871" s="6"/>
      <c r="E871" s="5"/>
      <c r="F871" s="5"/>
      <c r="G871" s="8"/>
    </row>
    <row r="872" spans="2:7" x14ac:dyDescent="0.2">
      <c r="B872" s="13"/>
      <c r="C872" s="7"/>
      <c r="D872" s="6"/>
      <c r="E872" s="5"/>
      <c r="F872" s="5"/>
      <c r="G872" s="8"/>
    </row>
    <row r="873" spans="2:7" x14ac:dyDescent="0.2">
      <c r="B873" s="13"/>
      <c r="C873" s="7"/>
      <c r="D873" s="6"/>
      <c r="E873" s="5"/>
      <c r="F873" s="5"/>
      <c r="G873" s="8"/>
    </row>
    <row r="874" spans="2:7" x14ac:dyDescent="0.2">
      <c r="B874" s="13"/>
      <c r="C874" s="7"/>
      <c r="D874" s="6"/>
      <c r="E874" s="5"/>
      <c r="F874" s="5"/>
      <c r="G874" s="8"/>
    </row>
    <row r="875" spans="2:7" x14ac:dyDescent="0.2">
      <c r="B875" s="13"/>
      <c r="C875" s="7"/>
      <c r="D875" s="6"/>
      <c r="E875" s="5"/>
      <c r="F875" s="5"/>
      <c r="G875" s="8"/>
    </row>
    <row r="876" spans="2:7" x14ac:dyDescent="0.2">
      <c r="B876" s="13"/>
      <c r="C876" s="7"/>
      <c r="D876" s="6"/>
      <c r="E876" s="5"/>
      <c r="F876" s="5"/>
      <c r="G876" s="8"/>
    </row>
    <row r="877" spans="2:7" x14ac:dyDescent="0.2">
      <c r="B877" s="13"/>
      <c r="C877" s="7"/>
      <c r="D877" s="6"/>
      <c r="E877" s="5"/>
      <c r="F877" s="5"/>
      <c r="G877" s="8"/>
    </row>
    <row r="878" spans="2:7" x14ac:dyDescent="0.2">
      <c r="B878" s="13"/>
      <c r="C878" s="7"/>
      <c r="D878" s="6"/>
      <c r="E878" s="5"/>
      <c r="F878" s="5"/>
      <c r="G878" s="8"/>
    </row>
    <row r="879" spans="2:7" x14ac:dyDescent="0.2">
      <c r="B879" s="13"/>
      <c r="C879" s="7"/>
      <c r="D879" s="6"/>
      <c r="E879" s="5"/>
      <c r="F879" s="5"/>
      <c r="G879" s="8"/>
    </row>
    <row r="880" spans="2:7" x14ac:dyDescent="0.2">
      <c r="B880" s="13"/>
      <c r="C880" s="7"/>
      <c r="D880" s="6"/>
      <c r="E880" s="5"/>
      <c r="F880" s="5"/>
      <c r="G880" s="8"/>
    </row>
    <row r="881" spans="2:7" x14ac:dyDescent="0.2">
      <c r="B881" s="13"/>
      <c r="C881" s="7"/>
      <c r="D881" s="6"/>
      <c r="E881" s="5"/>
      <c r="F881" s="5"/>
      <c r="G881" s="8"/>
    </row>
    <row r="882" spans="2:7" x14ac:dyDescent="0.2">
      <c r="B882" s="13"/>
      <c r="C882" s="7"/>
      <c r="D882" s="6"/>
      <c r="E882" s="5"/>
      <c r="F882" s="5"/>
      <c r="G882" s="8"/>
    </row>
    <row r="883" spans="2:7" x14ac:dyDescent="0.2">
      <c r="B883" s="13"/>
      <c r="C883" s="7"/>
      <c r="D883" s="6"/>
      <c r="E883" s="5"/>
      <c r="F883" s="5"/>
      <c r="G883" s="8"/>
    </row>
    <row r="884" spans="2:7" x14ac:dyDescent="0.2">
      <c r="B884" s="13"/>
      <c r="C884" s="7"/>
      <c r="D884" s="6"/>
      <c r="E884" s="5"/>
      <c r="F884" s="5"/>
      <c r="G884" s="8"/>
    </row>
    <row r="885" spans="2:7" x14ac:dyDescent="0.2">
      <c r="B885" s="13"/>
      <c r="C885" s="7"/>
      <c r="D885" s="6"/>
      <c r="E885" s="5"/>
      <c r="F885" s="5"/>
      <c r="G885" s="8"/>
    </row>
    <row r="886" spans="2:7" x14ac:dyDescent="0.2">
      <c r="B886" s="13"/>
      <c r="C886" s="7"/>
      <c r="D886" s="6"/>
      <c r="E886" s="5"/>
      <c r="F886" s="5"/>
      <c r="G886" s="8"/>
    </row>
    <row r="887" spans="2:7" x14ac:dyDescent="0.2">
      <c r="B887" s="13"/>
      <c r="C887" s="7"/>
      <c r="D887" s="6"/>
      <c r="E887" s="5"/>
      <c r="F887" s="5"/>
      <c r="G887" s="8"/>
    </row>
    <row r="888" spans="2:7" x14ac:dyDescent="0.2">
      <c r="B888" s="13"/>
      <c r="C888" s="7"/>
      <c r="D888" s="6"/>
      <c r="E888" s="5"/>
      <c r="F888" s="5"/>
      <c r="G888" s="8"/>
    </row>
    <row r="889" spans="2:7" x14ac:dyDescent="0.2">
      <c r="B889" s="13"/>
      <c r="C889" s="7"/>
      <c r="D889" s="6"/>
      <c r="E889" s="5"/>
      <c r="F889" s="5"/>
      <c r="G889" s="8"/>
    </row>
    <row r="890" spans="2:7" x14ac:dyDescent="0.2">
      <c r="B890" s="13"/>
      <c r="C890" s="7"/>
      <c r="D890" s="6"/>
      <c r="E890" s="5"/>
      <c r="F890" s="5"/>
      <c r="G890" s="8"/>
    </row>
    <row r="891" spans="2:7" x14ac:dyDescent="0.2">
      <c r="B891" s="13"/>
      <c r="C891" s="7"/>
      <c r="D891" s="6"/>
      <c r="E891" s="5"/>
      <c r="F891" s="5"/>
      <c r="G891" s="8"/>
    </row>
    <row r="892" spans="2:7" x14ac:dyDescent="0.2">
      <c r="B892" s="13"/>
      <c r="C892" s="7"/>
      <c r="D892" s="6"/>
      <c r="E892" s="5"/>
      <c r="F892" s="5"/>
      <c r="G892" s="8"/>
    </row>
    <row r="893" spans="2:7" x14ac:dyDescent="0.2">
      <c r="B893" s="13"/>
      <c r="C893" s="7"/>
      <c r="D893" s="6"/>
      <c r="E893" s="5"/>
      <c r="F893" s="5"/>
      <c r="G893" s="8"/>
    </row>
    <row r="894" spans="2:7" x14ac:dyDescent="0.2">
      <c r="B894" s="13"/>
      <c r="C894" s="7"/>
      <c r="D894" s="6"/>
      <c r="E894" s="5"/>
      <c r="F894" s="5"/>
      <c r="G894" s="8"/>
    </row>
    <row r="895" spans="2:7" x14ac:dyDescent="0.2">
      <c r="B895" s="13"/>
      <c r="C895" s="7"/>
      <c r="D895" s="6"/>
      <c r="E895" s="5"/>
      <c r="F895" s="5"/>
      <c r="G895" s="8"/>
    </row>
    <row r="896" spans="2:7" x14ac:dyDescent="0.2">
      <c r="B896" s="13"/>
      <c r="C896" s="7"/>
      <c r="D896" s="6"/>
      <c r="E896" s="5"/>
      <c r="F896" s="5"/>
      <c r="G896" s="8"/>
    </row>
    <row r="897" spans="2:7" x14ac:dyDescent="0.2">
      <c r="B897" s="13"/>
      <c r="C897" s="7"/>
      <c r="D897" s="6"/>
      <c r="E897" s="5"/>
      <c r="F897" s="5"/>
      <c r="G897" s="8"/>
    </row>
    <row r="898" spans="2:7" x14ac:dyDescent="0.2">
      <c r="B898" s="13"/>
      <c r="C898" s="7"/>
      <c r="D898" s="6"/>
      <c r="E898" s="5"/>
      <c r="F898" s="5"/>
      <c r="G898" s="8"/>
    </row>
    <row r="899" spans="2:7" x14ac:dyDescent="0.2">
      <c r="B899" s="13"/>
      <c r="C899" s="7"/>
      <c r="D899" s="6"/>
      <c r="E899" s="5"/>
      <c r="F899" s="5"/>
      <c r="G899" s="8"/>
    </row>
    <row r="900" spans="2:7" x14ac:dyDescent="0.2">
      <c r="B900" s="13"/>
      <c r="C900" s="7"/>
      <c r="D900" s="6"/>
      <c r="E900" s="5"/>
      <c r="F900" s="5"/>
      <c r="G900" s="8"/>
    </row>
    <row r="901" spans="2:7" x14ac:dyDescent="0.2">
      <c r="B901" s="13"/>
      <c r="C901" s="7"/>
      <c r="D901" s="6"/>
      <c r="E901" s="5"/>
      <c r="F901" s="5"/>
      <c r="G901" s="8"/>
    </row>
    <row r="902" spans="2:7" x14ac:dyDescent="0.2">
      <c r="B902" s="13"/>
      <c r="C902" s="7"/>
      <c r="D902" s="6"/>
      <c r="E902" s="5"/>
      <c r="F902" s="5"/>
      <c r="G902" s="8"/>
    </row>
    <row r="903" spans="2:7" x14ac:dyDescent="0.2">
      <c r="B903" s="13"/>
      <c r="C903" s="7"/>
      <c r="D903" s="6"/>
      <c r="E903" s="5"/>
      <c r="F903" s="5"/>
      <c r="G903" s="8"/>
    </row>
    <row r="904" spans="2:7" x14ac:dyDescent="0.2">
      <c r="B904" s="13"/>
      <c r="C904" s="7"/>
      <c r="D904" s="6"/>
      <c r="E904" s="5"/>
      <c r="F904" s="5"/>
      <c r="G904" s="8"/>
    </row>
    <row r="905" spans="2:7" x14ac:dyDescent="0.2">
      <c r="B905" s="13"/>
      <c r="C905" s="7"/>
      <c r="D905" s="6"/>
      <c r="E905" s="5"/>
      <c r="F905" s="5"/>
      <c r="G905" s="8"/>
    </row>
    <row r="906" spans="2:7" x14ac:dyDescent="0.2">
      <c r="B906" s="13"/>
      <c r="C906" s="7"/>
      <c r="D906" s="6"/>
      <c r="E906" s="5"/>
      <c r="F906" s="5"/>
      <c r="G906" s="8"/>
    </row>
    <row r="907" spans="2:7" x14ac:dyDescent="0.2">
      <c r="B907" s="13"/>
      <c r="C907" s="7"/>
      <c r="D907" s="6"/>
      <c r="E907" s="5"/>
      <c r="F907" s="5"/>
      <c r="G907" s="8"/>
    </row>
    <row r="908" spans="2:7" x14ac:dyDescent="0.2">
      <c r="B908" s="13"/>
      <c r="C908" s="7"/>
      <c r="D908" s="6"/>
      <c r="E908" s="5"/>
      <c r="F908" s="5"/>
      <c r="G908" s="8"/>
    </row>
    <row r="909" spans="2:7" x14ac:dyDescent="0.2">
      <c r="B909" s="13"/>
      <c r="C909" s="7"/>
      <c r="D909" s="6"/>
      <c r="E909" s="5"/>
      <c r="F909" s="5"/>
      <c r="G909" s="8"/>
    </row>
    <row r="910" spans="2:7" x14ac:dyDescent="0.2">
      <c r="B910" s="13"/>
      <c r="C910" s="7"/>
      <c r="D910" s="6"/>
      <c r="E910" s="5"/>
      <c r="F910" s="5"/>
      <c r="G910" s="8"/>
    </row>
    <row r="911" spans="2:7" x14ac:dyDescent="0.2">
      <c r="B911" s="13"/>
      <c r="C911" s="7"/>
      <c r="D911" s="6"/>
      <c r="E911" s="5"/>
      <c r="F911" s="5"/>
      <c r="G911" s="8"/>
    </row>
    <row r="912" spans="2:7" x14ac:dyDescent="0.2">
      <c r="B912" s="13"/>
      <c r="C912" s="7"/>
      <c r="D912" s="6"/>
      <c r="E912" s="5"/>
      <c r="F912" s="5"/>
      <c r="G912" s="8"/>
    </row>
    <row r="913" spans="2:7" x14ac:dyDescent="0.2">
      <c r="B913" s="13"/>
      <c r="C913" s="7"/>
      <c r="D913" s="6"/>
      <c r="E913" s="5"/>
      <c r="F913" s="5"/>
      <c r="G913" s="8"/>
    </row>
    <row r="914" spans="2:7" x14ac:dyDescent="0.2">
      <c r="B914" s="13"/>
      <c r="C914" s="7"/>
      <c r="D914" s="6"/>
      <c r="E914" s="5"/>
      <c r="F914" s="5"/>
      <c r="G914" s="8"/>
    </row>
    <row r="915" spans="2:7" x14ac:dyDescent="0.2">
      <c r="B915" s="13"/>
      <c r="C915" s="7"/>
      <c r="D915" s="6"/>
      <c r="E915" s="5"/>
      <c r="F915" s="5"/>
      <c r="G915" s="8"/>
    </row>
    <row r="916" spans="2:7" x14ac:dyDescent="0.2">
      <c r="B916" s="13"/>
      <c r="C916" s="7"/>
      <c r="D916" s="6"/>
      <c r="E916" s="5"/>
      <c r="F916" s="5"/>
      <c r="G916" s="8"/>
    </row>
    <row r="917" spans="2:7" x14ac:dyDescent="0.2">
      <c r="B917" s="13"/>
      <c r="C917" s="7"/>
      <c r="D917" s="6"/>
      <c r="E917" s="5"/>
      <c r="F917" s="5"/>
      <c r="G917" s="8"/>
    </row>
    <row r="918" spans="2:7" x14ac:dyDescent="0.2">
      <c r="B918" s="13"/>
      <c r="C918" s="7"/>
      <c r="D918" s="6"/>
      <c r="E918" s="5"/>
      <c r="F918" s="5"/>
      <c r="G918" s="8"/>
    </row>
    <row r="919" spans="2:7" x14ac:dyDescent="0.2">
      <c r="B919" s="13"/>
      <c r="C919" s="7"/>
      <c r="D919" s="6"/>
      <c r="E919" s="5"/>
      <c r="F919" s="5"/>
      <c r="G919" s="8"/>
    </row>
    <row r="920" spans="2:7" x14ac:dyDescent="0.2">
      <c r="B920" s="13"/>
      <c r="C920" s="7"/>
      <c r="D920" s="6"/>
      <c r="E920" s="5"/>
      <c r="F920" s="5"/>
      <c r="G920" s="8"/>
    </row>
    <row r="921" spans="2:7" x14ac:dyDescent="0.2">
      <c r="B921" s="13"/>
      <c r="C921" s="7"/>
      <c r="D921" s="6"/>
      <c r="E921" s="5"/>
      <c r="F921" s="5"/>
      <c r="G921" s="8"/>
    </row>
    <row r="922" spans="2:7" x14ac:dyDescent="0.2">
      <c r="B922" s="13"/>
      <c r="C922" s="7"/>
      <c r="D922" s="6"/>
      <c r="E922" s="5"/>
      <c r="F922" s="5"/>
      <c r="G922" s="8"/>
    </row>
    <row r="923" spans="2:7" x14ac:dyDescent="0.2">
      <c r="B923" s="13"/>
      <c r="C923" s="7"/>
      <c r="D923" s="6"/>
      <c r="E923" s="5"/>
      <c r="F923" s="5"/>
      <c r="G923" s="8"/>
    </row>
    <row r="924" spans="2:7" x14ac:dyDescent="0.2">
      <c r="B924" s="13"/>
      <c r="C924" s="7"/>
      <c r="D924" s="6"/>
      <c r="E924" s="5"/>
      <c r="F924" s="5"/>
      <c r="G924" s="8"/>
    </row>
    <row r="925" spans="2:7" x14ac:dyDescent="0.2">
      <c r="B925" s="13"/>
      <c r="C925" s="7"/>
      <c r="D925" s="6"/>
      <c r="E925" s="5"/>
      <c r="F925" s="5"/>
      <c r="G925" s="8"/>
    </row>
    <row r="926" spans="2:7" x14ac:dyDescent="0.2">
      <c r="B926" s="13"/>
      <c r="C926" s="7"/>
      <c r="D926" s="6"/>
      <c r="E926" s="5"/>
      <c r="F926" s="5"/>
      <c r="G926" s="8"/>
    </row>
    <row r="927" spans="2:7" x14ac:dyDescent="0.2">
      <c r="B927" s="13"/>
      <c r="C927" s="7"/>
      <c r="D927" s="6"/>
      <c r="E927" s="5"/>
      <c r="F927" s="5"/>
      <c r="G927" s="8"/>
    </row>
    <row r="928" spans="2:7" x14ac:dyDescent="0.2">
      <c r="B928" s="13"/>
      <c r="C928" s="7"/>
      <c r="D928" s="6"/>
      <c r="E928" s="5"/>
      <c r="F928" s="5"/>
      <c r="G928" s="8"/>
    </row>
    <row r="929" spans="2:7" x14ac:dyDescent="0.2">
      <c r="B929" s="13"/>
      <c r="C929" s="7"/>
      <c r="D929" s="6"/>
      <c r="E929" s="5"/>
      <c r="F929" s="5"/>
      <c r="G929" s="8"/>
    </row>
    <row r="930" spans="2:7" x14ac:dyDescent="0.2">
      <c r="B930" s="13"/>
      <c r="C930" s="7"/>
      <c r="D930" s="6"/>
      <c r="E930" s="5"/>
      <c r="F930" s="5"/>
      <c r="G930" s="8"/>
    </row>
    <row r="931" spans="2:7" x14ac:dyDescent="0.2">
      <c r="B931" s="13"/>
      <c r="C931" s="7"/>
      <c r="D931" s="6"/>
      <c r="E931" s="5"/>
      <c r="F931" s="5"/>
      <c r="G931" s="8"/>
    </row>
    <row r="932" spans="2:7" x14ac:dyDescent="0.2">
      <c r="B932" s="13"/>
      <c r="C932" s="7"/>
      <c r="D932" s="6"/>
      <c r="E932" s="5"/>
      <c r="F932" s="5"/>
      <c r="G932" s="8"/>
    </row>
    <row r="933" spans="2:7" x14ac:dyDescent="0.2">
      <c r="B933" s="13"/>
      <c r="C933" s="7"/>
      <c r="D933" s="6"/>
      <c r="E933" s="5"/>
      <c r="F933" s="5"/>
      <c r="G933" s="8"/>
    </row>
    <row r="934" spans="2:7" x14ac:dyDescent="0.2">
      <c r="B934" s="13"/>
      <c r="C934" s="7"/>
      <c r="D934" s="6"/>
      <c r="E934" s="5"/>
      <c r="F934" s="5"/>
      <c r="G934" s="8"/>
    </row>
    <row r="935" spans="2:7" x14ac:dyDescent="0.2">
      <c r="B935" s="13"/>
      <c r="C935" s="7"/>
      <c r="D935" s="6"/>
      <c r="E935" s="5"/>
      <c r="F935" s="5"/>
      <c r="G935" s="8"/>
    </row>
    <row r="936" spans="2:7" x14ac:dyDescent="0.2">
      <c r="B936" s="13"/>
      <c r="C936" s="7"/>
      <c r="D936" s="6"/>
      <c r="E936" s="5"/>
      <c r="F936" s="5"/>
      <c r="G936" s="8"/>
    </row>
    <row r="937" spans="2:7" x14ac:dyDescent="0.2">
      <c r="B937" s="13"/>
      <c r="C937" s="7"/>
      <c r="D937" s="6"/>
      <c r="E937" s="5"/>
      <c r="F937" s="5"/>
      <c r="G937" s="8"/>
    </row>
    <row r="938" spans="2:7" x14ac:dyDescent="0.2">
      <c r="B938" s="13"/>
      <c r="C938" s="7"/>
      <c r="D938" s="6"/>
      <c r="E938" s="5"/>
      <c r="F938" s="5"/>
      <c r="G938" s="8"/>
    </row>
    <row r="939" spans="2:7" x14ac:dyDescent="0.2">
      <c r="B939" s="13"/>
      <c r="C939" s="7"/>
      <c r="D939" s="6"/>
      <c r="E939" s="5"/>
      <c r="F939" s="5"/>
      <c r="G939" s="8"/>
    </row>
    <row r="940" spans="2:7" x14ac:dyDescent="0.2">
      <c r="B940" s="13"/>
      <c r="C940" s="7"/>
      <c r="D940" s="6"/>
      <c r="E940" s="5"/>
      <c r="F940" s="5"/>
      <c r="G940" s="8"/>
    </row>
    <row r="941" spans="2:7" x14ac:dyDescent="0.2">
      <c r="B941" s="13"/>
      <c r="C941" s="7"/>
      <c r="D941" s="6"/>
      <c r="E941" s="5"/>
      <c r="F941" s="5"/>
      <c r="G941" s="8"/>
    </row>
    <row r="942" spans="2:7" x14ac:dyDescent="0.2">
      <c r="B942" s="13"/>
      <c r="C942" s="7"/>
      <c r="D942" s="6"/>
      <c r="E942" s="5"/>
      <c r="F942" s="5"/>
      <c r="G942" s="8"/>
    </row>
    <row r="943" spans="2:7" x14ac:dyDescent="0.2">
      <c r="B943" s="13"/>
      <c r="C943" s="7"/>
      <c r="D943" s="6"/>
      <c r="E943" s="5"/>
      <c r="F943" s="5"/>
      <c r="G943" s="8"/>
    </row>
    <row r="944" spans="2:7" x14ac:dyDescent="0.2">
      <c r="B944" s="13"/>
      <c r="C944" s="7"/>
      <c r="D944" s="6"/>
      <c r="E944" s="5"/>
      <c r="F944" s="5"/>
      <c r="G944" s="8"/>
    </row>
    <row r="945" spans="2:7" x14ac:dyDescent="0.2">
      <c r="B945" s="13"/>
      <c r="C945" s="7"/>
      <c r="D945" s="6"/>
      <c r="E945" s="5"/>
      <c r="F945" s="5"/>
      <c r="G945" s="8"/>
    </row>
    <row r="946" spans="2:7" x14ac:dyDescent="0.2">
      <c r="B946" s="13"/>
      <c r="C946" s="7"/>
      <c r="D946" s="6"/>
      <c r="E946" s="5"/>
      <c r="F946" s="5"/>
      <c r="G946" s="8"/>
    </row>
    <row r="947" spans="2:7" x14ac:dyDescent="0.2">
      <c r="B947" s="13"/>
      <c r="C947" s="7"/>
      <c r="D947" s="6"/>
      <c r="E947" s="5"/>
      <c r="F947" s="5"/>
      <c r="G947" s="8"/>
    </row>
    <row r="948" spans="2:7" x14ac:dyDescent="0.2">
      <c r="B948" s="13"/>
      <c r="C948" s="7"/>
      <c r="D948" s="6"/>
      <c r="E948" s="5"/>
      <c r="F948" s="5"/>
      <c r="G948" s="8"/>
    </row>
    <row r="949" spans="2:7" x14ac:dyDescent="0.2">
      <c r="B949" s="13"/>
      <c r="C949" s="7"/>
      <c r="D949" s="6"/>
      <c r="E949" s="5"/>
      <c r="F949" s="5"/>
      <c r="G949" s="8"/>
    </row>
    <row r="950" spans="2:7" x14ac:dyDescent="0.2">
      <c r="B950" s="13"/>
      <c r="C950" s="7"/>
      <c r="D950" s="6"/>
      <c r="E950" s="5"/>
      <c r="F950" s="5"/>
      <c r="G950" s="8"/>
    </row>
    <row r="951" spans="2:7" x14ac:dyDescent="0.2">
      <c r="B951" s="13"/>
      <c r="C951" s="7"/>
      <c r="D951" s="6"/>
      <c r="E951" s="5"/>
      <c r="F951" s="5"/>
      <c r="G951" s="8"/>
    </row>
    <row r="952" spans="2:7" x14ac:dyDescent="0.2">
      <c r="B952" s="13"/>
      <c r="C952" s="7"/>
      <c r="D952" s="6"/>
      <c r="E952" s="5"/>
      <c r="F952" s="5"/>
      <c r="G952" s="8"/>
    </row>
    <row r="953" spans="2:7" x14ac:dyDescent="0.2">
      <c r="B953" s="13"/>
      <c r="C953" s="7"/>
      <c r="D953" s="6"/>
      <c r="E953" s="5"/>
      <c r="F953" s="5"/>
      <c r="G953" s="8"/>
    </row>
    <row r="954" spans="2:7" x14ac:dyDescent="0.2">
      <c r="B954" s="13"/>
      <c r="C954" s="7"/>
      <c r="D954" s="6"/>
      <c r="E954" s="5"/>
      <c r="F954" s="5"/>
      <c r="G954" s="8"/>
    </row>
    <row r="955" spans="2:7" x14ac:dyDescent="0.2">
      <c r="B955" s="13"/>
      <c r="C955" s="7"/>
      <c r="D955" s="6"/>
      <c r="E955" s="5"/>
      <c r="F955" s="5"/>
      <c r="G955" s="8"/>
    </row>
    <row r="956" spans="2:7" x14ac:dyDescent="0.2">
      <c r="B956" s="13"/>
      <c r="C956" s="7"/>
      <c r="D956" s="6"/>
      <c r="E956" s="5"/>
      <c r="F956" s="5"/>
      <c r="G956" s="8"/>
    </row>
    <row r="957" spans="2:7" x14ac:dyDescent="0.2">
      <c r="B957" s="13"/>
      <c r="C957" s="7"/>
      <c r="D957" s="6"/>
      <c r="E957" s="5"/>
      <c r="F957" s="5"/>
      <c r="G957" s="8"/>
    </row>
    <row r="958" spans="2:7" x14ac:dyDescent="0.2">
      <c r="B958" s="13"/>
      <c r="C958" s="7"/>
      <c r="D958" s="6"/>
      <c r="E958" s="5"/>
      <c r="F958" s="5"/>
      <c r="G958" s="8"/>
    </row>
    <row r="959" spans="2:7" x14ac:dyDescent="0.2">
      <c r="B959" s="13"/>
      <c r="C959" s="7"/>
      <c r="D959" s="6"/>
      <c r="E959" s="5"/>
      <c r="F959" s="5"/>
      <c r="G959" s="8"/>
    </row>
    <row r="960" spans="2:7" x14ac:dyDescent="0.2">
      <c r="B960" s="13"/>
      <c r="C960" s="7"/>
      <c r="D960" s="6"/>
      <c r="E960" s="5"/>
      <c r="F960" s="5"/>
      <c r="G960" s="8"/>
    </row>
    <row r="961" spans="2:7" x14ac:dyDescent="0.2">
      <c r="B961" s="13"/>
      <c r="C961" s="7"/>
      <c r="D961" s="6"/>
      <c r="E961" s="5"/>
      <c r="F961" s="5"/>
      <c r="G961" s="8"/>
    </row>
    <row r="962" spans="2:7" x14ac:dyDescent="0.2">
      <c r="B962" s="13"/>
      <c r="C962" s="7"/>
      <c r="D962" s="6"/>
      <c r="E962" s="5"/>
      <c r="F962" s="5"/>
      <c r="G962" s="8"/>
    </row>
    <row r="963" spans="2:7" x14ac:dyDescent="0.2">
      <c r="B963" s="13"/>
      <c r="C963" s="7"/>
      <c r="D963" s="6"/>
      <c r="E963" s="5"/>
      <c r="F963" s="5"/>
      <c r="G963" s="8"/>
    </row>
    <row r="964" spans="2:7" x14ac:dyDescent="0.2">
      <c r="B964" s="13"/>
      <c r="C964" s="7"/>
      <c r="D964" s="6"/>
      <c r="E964" s="5"/>
      <c r="F964" s="5"/>
      <c r="G964" s="8"/>
    </row>
    <row r="965" spans="2:7" x14ac:dyDescent="0.2">
      <c r="B965" s="13"/>
      <c r="C965" s="7"/>
      <c r="D965" s="6"/>
      <c r="E965" s="5"/>
      <c r="F965" s="5"/>
      <c r="G965" s="8"/>
    </row>
    <row r="966" spans="2:7" x14ac:dyDescent="0.2">
      <c r="B966" s="13"/>
      <c r="C966" s="7"/>
      <c r="D966" s="6"/>
      <c r="E966" s="5"/>
      <c r="F966" s="5"/>
      <c r="G966" s="8"/>
    </row>
    <row r="967" spans="2:7" x14ac:dyDescent="0.2">
      <c r="B967" s="13"/>
      <c r="C967" s="7"/>
      <c r="D967" s="6"/>
      <c r="E967" s="5"/>
      <c r="F967" s="5"/>
      <c r="G967" s="8"/>
    </row>
    <row r="968" spans="2:7" x14ac:dyDescent="0.2">
      <c r="B968" s="13"/>
      <c r="C968" s="7"/>
      <c r="D968" s="6"/>
      <c r="E968" s="5"/>
      <c r="F968" s="5"/>
      <c r="G968" s="8"/>
    </row>
    <row r="969" spans="2:7" x14ac:dyDescent="0.2">
      <c r="B969" s="13"/>
      <c r="C969" s="7"/>
      <c r="D969" s="6"/>
      <c r="E969" s="5"/>
      <c r="F969" s="5"/>
      <c r="G969" s="8"/>
    </row>
    <row r="970" spans="2:7" x14ac:dyDescent="0.2">
      <c r="B970" s="13"/>
      <c r="C970" s="7"/>
      <c r="D970" s="6"/>
      <c r="E970" s="5"/>
      <c r="F970" s="5"/>
      <c r="G970" s="8"/>
    </row>
    <row r="971" spans="2:7" x14ac:dyDescent="0.2">
      <c r="B971" s="13"/>
      <c r="C971" s="7"/>
      <c r="D971" s="6"/>
      <c r="E971" s="5"/>
      <c r="F971" s="5"/>
      <c r="G971" s="8"/>
    </row>
    <row r="972" spans="2:7" x14ac:dyDescent="0.2">
      <c r="B972" s="13"/>
      <c r="C972" s="7"/>
      <c r="D972" s="6"/>
      <c r="E972" s="5"/>
      <c r="F972" s="5"/>
      <c r="G972" s="8"/>
    </row>
    <row r="973" spans="2:7" x14ac:dyDescent="0.2">
      <c r="B973" s="13"/>
      <c r="C973" s="7"/>
      <c r="D973" s="6"/>
      <c r="E973" s="5"/>
      <c r="F973" s="5"/>
      <c r="G973" s="8"/>
    </row>
    <row r="974" spans="2:7" x14ac:dyDescent="0.2">
      <c r="B974" s="13"/>
      <c r="C974" s="7"/>
      <c r="D974" s="6"/>
      <c r="E974" s="5"/>
      <c r="F974" s="5"/>
      <c r="G974" s="8"/>
    </row>
    <row r="975" spans="2:7" x14ac:dyDescent="0.2">
      <c r="B975" s="13"/>
      <c r="C975" s="7"/>
      <c r="D975" s="6"/>
      <c r="E975" s="5"/>
      <c r="F975" s="5"/>
      <c r="G975" s="8"/>
    </row>
    <row r="976" spans="2:7" x14ac:dyDescent="0.2">
      <c r="B976" s="13"/>
      <c r="C976" s="7"/>
      <c r="D976" s="6"/>
      <c r="E976" s="5"/>
      <c r="F976" s="5"/>
      <c r="G976" s="8"/>
    </row>
    <row r="977" spans="2:7" x14ac:dyDescent="0.2">
      <c r="B977" s="13"/>
      <c r="C977" s="7"/>
      <c r="D977" s="6"/>
      <c r="E977" s="5"/>
      <c r="F977" s="5"/>
      <c r="G977" s="8"/>
    </row>
    <row r="978" spans="2:7" x14ac:dyDescent="0.2">
      <c r="B978" s="13"/>
      <c r="C978" s="7"/>
      <c r="D978" s="6"/>
      <c r="E978" s="5"/>
      <c r="F978" s="5"/>
      <c r="G978" s="8"/>
    </row>
    <row r="979" spans="2:7" x14ac:dyDescent="0.2">
      <c r="B979" s="13"/>
      <c r="C979" s="7"/>
      <c r="D979" s="6"/>
      <c r="E979" s="5"/>
      <c r="F979" s="5"/>
      <c r="G979" s="8"/>
    </row>
    <row r="980" spans="2:7" x14ac:dyDescent="0.2">
      <c r="B980" s="13"/>
      <c r="C980" s="7"/>
      <c r="D980" s="6"/>
      <c r="E980" s="5"/>
      <c r="F980" s="5"/>
      <c r="G980" s="8"/>
    </row>
    <row r="981" spans="2:7" x14ac:dyDescent="0.2">
      <c r="B981" s="13"/>
      <c r="C981" s="7"/>
      <c r="D981" s="6"/>
      <c r="E981" s="5"/>
      <c r="F981" s="5"/>
      <c r="G981" s="8"/>
    </row>
    <row r="982" spans="2:7" x14ac:dyDescent="0.2">
      <c r="B982" s="13"/>
      <c r="C982" s="7"/>
      <c r="D982" s="6"/>
      <c r="E982" s="5"/>
      <c r="F982" s="5"/>
      <c r="G982" s="8"/>
    </row>
    <row r="983" spans="2:7" x14ac:dyDescent="0.2">
      <c r="B983" s="13"/>
      <c r="C983" s="7"/>
      <c r="D983" s="6"/>
      <c r="E983" s="5"/>
      <c r="F983" s="5"/>
      <c r="G983" s="8"/>
    </row>
    <row r="984" spans="2:7" x14ac:dyDescent="0.2">
      <c r="B984" s="13"/>
      <c r="C984" s="7"/>
      <c r="D984" s="6"/>
      <c r="E984" s="5"/>
      <c r="F984" s="5"/>
      <c r="G984" s="8"/>
    </row>
    <row r="985" spans="2:7" x14ac:dyDescent="0.2">
      <c r="B985" s="13"/>
      <c r="C985" s="7"/>
      <c r="D985" s="6"/>
      <c r="E985" s="5"/>
      <c r="F985" s="5"/>
      <c r="G985" s="8"/>
    </row>
    <row r="986" spans="2:7" x14ac:dyDescent="0.2">
      <c r="B986" s="13"/>
      <c r="C986" s="7"/>
      <c r="D986" s="6"/>
      <c r="E986" s="5"/>
      <c r="F986" s="5"/>
      <c r="G986" s="8"/>
    </row>
    <row r="987" spans="2:7" x14ac:dyDescent="0.2">
      <c r="B987" s="13"/>
      <c r="C987" s="7"/>
      <c r="D987" s="6"/>
      <c r="E987" s="5"/>
      <c r="F987" s="5"/>
      <c r="G987" s="8"/>
    </row>
    <row r="988" spans="2:7" x14ac:dyDescent="0.2">
      <c r="B988" s="13"/>
      <c r="C988" s="7"/>
      <c r="D988" s="6"/>
      <c r="E988" s="5"/>
      <c r="F988" s="5"/>
      <c r="G988" s="8"/>
    </row>
    <row r="989" spans="2:7" x14ac:dyDescent="0.2">
      <c r="B989" s="13"/>
      <c r="C989" s="7"/>
      <c r="D989" s="6"/>
      <c r="E989" s="5"/>
      <c r="F989" s="5"/>
      <c r="G989" s="8"/>
    </row>
    <row r="990" spans="2:7" x14ac:dyDescent="0.2">
      <c r="B990" s="13"/>
      <c r="C990" s="7"/>
      <c r="D990" s="6"/>
      <c r="E990" s="5"/>
      <c r="F990" s="5"/>
      <c r="G990" s="8"/>
    </row>
    <row r="991" spans="2:7" x14ac:dyDescent="0.2">
      <c r="B991" s="13"/>
      <c r="C991" s="7"/>
      <c r="D991" s="6"/>
      <c r="E991" s="5"/>
      <c r="F991" s="5"/>
      <c r="G991" s="8"/>
    </row>
    <row r="992" spans="2:7" x14ac:dyDescent="0.2">
      <c r="B992" s="13"/>
      <c r="C992" s="7"/>
      <c r="D992" s="6"/>
      <c r="E992" s="5"/>
      <c r="F992" s="5"/>
      <c r="G992" s="8"/>
    </row>
    <row r="993" spans="2:702" x14ac:dyDescent="0.2">
      <c r="B993" s="13"/>
      <c r="C993" s="7"/>
      <c r="D993" s="6"/>
      <c r="E993" s="5"/>
      <c r="F993" s="5"/>
      <c r="G993" s="8"/>
    </row>
    <row r="994" spans="2:702" x14ac:dyDescent="0.2">
      <c r="B994" s="13"/>
      <c r="C994" s="7"/>
      <c r="D994" s="6"/>
      <c r="E994" s="5"/>
      <c r="F994" s="5"/>
      <c r="G994" s="8"/>
    </row>
    <row r="995" spans="2:702" x14ac:dyDescent="0.2">
      <c r="B995" s="13"/>
      <c r="C995" s="7"/>
      <c r="D995" s="6"/>
      <c r="E995" s="5"/>
      <c r="F995" s="5"/>
      <c r="G995" s="8"/>
    </row>
    <row r="996" spans="2:702" x14ac:dyDescent="0.2">
      <c r="B996" s="13"/>
      <c r="C996" s="7"/>
      <c r="D996" s="6"/>
      <c r="E996" s="5"/>
      <c r="F996" s="5"/>
      <c r="G996" s="8"/>
    </row>
    <row r="997" spans="2:702" x14ac:dyDescent="0.2">
      <c r="B997" s="13"/>
      <c r="C997" s="7"/>
      <c r="D997" s="6"/>
      <c r="E997" s="5"/>
      <c r="F997" s="5"/>
      <c r="G997" s="8"/>
    </row>
    <row r="998" spans="2:702" x14ac:dyDescent="0.2">
      <c r="B998" s="13"/>
      <c r="C998" s="7"/>
      <c r="D998" s="6"/>
      <c r="E998" s="5"/>
      <c r="F998" s="5"/>
      <c r="G998" s="8"/>
    </row>
    <row r="999" spans="2:702" x14ac:dyDescent="0.2">
      <c r="B999" s="13"/>
      <c r="C999" s="7"/>
      <c r="D999" s="6"/>
      <c r="E999" s="5"/>
      <c r="F999" s="5"/>
      <c r="G999" s="8"/>
    </row>
    <row r="1000" spans="2:702" ht="15" x14ac:dyDescent="0.25">
      <c r="B1000" s="13"/>
      <c r="C1000" s="7"/>
      <c r="D1000" s="6"/>
      <c r="E1000" s="5"/>
      <c r="F1000" s="5"/>
      <c r="G1000" s="8"/>
      <c r="ZZ1000"/>
    </row>
    <row r="1001" spans="2:702" x14ac:dyDescent="0.2">
      <c r="B1001" s="13"/>
      <c r="C1001" s="7"/>
      <c r="D1001" s="6"/>
      <c r="E1001" s="5"/>
      <c r="F1001" s="5"/>
      <c r="G1001" s="8"/>
    </row>
    <row r="1002" spans="2:702" x14ac:dyDescent="0.2">
      <c r="B1002" s="13"/>
      <c r="C1002" s="7"/>
      <c r="D1002" s="6"/>
      <c r="E1002" s="5"/>
      <c r="F1002" s="5"/>
      <c r="G1002" s="8"/>
    </row>
    <row r="1003" spans="2:702" x14ac:dyDescent="0.2">
      <c r="B1003" s="13"/>
      <c r="C1003" s="7"/>
      <c r="D1003" s="6"/>
      <c r="E1003" s="5"/>
      <c r="F1003" s="5"/>
      <c r="G1003" s="8"/>
    </row>
    <row r="1004" spans="2:702" x14ac:dyDescent="0.2">
      <c r="B1004" s="13"/>
      <c r="C1004" s="7"/>
      <c r="D1004" s="6"/>
      <c r="E1004" s="5"/>
      <c r="F1004" s="5"/>
      <c r="G1004" s="8"/>
    </row>
  </sheetData>
  <conditionalFormatting sqref="E5:F1004">
    <cfRule type="expression" dxfId="1" priority="1" stopIfTrue="1">
      <formula>AND(E5&lt;&gt;"",COUNTIF(Conturi,E5)=0)</formula>
    </cfRule>
    <cfRule type="expression" dxfId="0" priority="2" stopIfTrue="1">
      <formula>AND($E5&lt;&gt;"",$E5=$F5)</formula>
    </cfRule>
  </conditionalFormatting>
  <dataValidations count="1">
    <dataValidation type="list" allowBlank="1" showInputMessage="1" sqref="E5:F1004" xr:uid="{39A3203C-A1FB-4E01-A010-27B58D8EE027}">
      <formula1>Conturi</formula1>
    </dataValidation>
  </dataValidations>
  <pageMargins left="0.7" right="0.7" top="0.75" bottom="0.75" header="0.3" footer="0.3"/>
  <pageSetup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75769-C230-47A4-B95C-10F236E6A964}">
  <sheetPr>
    <pageSetUpPr fitToPage="1"/>
  </sheetPr>
  <dimension ref="B1:I125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52.7109375" style="1" customWidth="1"/>
    <col min="4" max="5" width="6.7109375" style="1" customWidth="1"/>
    <col min="6" max="7" width="14.7109375" style="1" customWidth="1"/>
    <col min="8" max="16384" width="11.42578125" style="1"/>
  </cols>
  <sheetData>
    <row r="1" spans="2:9" ht="21" x14ac:dyDescent="0.35">
      <c r="B1" s="2" t="s">
        <v>0</v>
      </c>
    </row>
    <row r="2" spans="2:9" x14ac:dyDescent="0.2">
      <c r="B2" s="3" t="s">
        <v>1</v>
      </c>
    </row>
    <row r="4" spans="2:9" ht="30" customHeight="1" x14ac:dyDescent="0.2"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I4" s="11" t="s">
        <v>20</v>
      </c>
    </row>
    <row r="5" spans="2:9" x14ac:dyDescent="0.2">
      <c r="B5" s="5" t="s">
        <v>8</v>
      </c>
      <c r="C5" s="6" t="s">
        <v>9</v>
      </c>
      <c r="D5" s="7" t="s">
        <v>10</v>
      </c>
      <c r="E5" s="7"/>
      <c r="F5" s="8"/>
      <c r="G5" s="8">
        <v>200</v>
      </c>
      <c r="I5" s="11" t="s">
        <v>10</v>
      </c>
    </row>
    <row r="6" spans="2:9" x14ac:dyDescent="0.2">
      <c r="B6" s="5" t="s">
        <v>11</v>
      </c>
      <c r="C6" s="6" t="s">
        <v>12</v>
      </c>
      <c r="D6" s="7" t="s">
        <v>10</v>
      </c>
      <c r="E6" s="7"/>
      <c r="F6" s="8"/>
      <c r="G6" s="8"/>
      <c r="I6" s="11" t="s">
        <v>15</v>
      </c>
    </row>
    <row r="7" spans="2:9" x14ac:dyDescent="0.2">
      <c r="B7" s="5" t="s">
        <v>13</v>
      </c>
      <c r="C7" s="6" t="s">
        <v>14</v>
      </c>
      <c r="D7" s="7" t="s">
        <v>15</v>
      </c>
      <c r="E7" s="7"/>
      <c r="F7" s="8"/>
      <c r="G7" s="8">
        <v>21000</v>
      </c>
    </row>
    <row r="8" spans="2:9" x14ac:dyDescent="0.2">
      <c r="B8" s="5" t="s">
        <v>16</v>
      </c>
      <c r="C8" s="6" t="s">
        <v>17</v>
      </c>
      <c r="D8" s="7" t="s">
        <v>15</v>
      </c>
      <c r="E8" s="7"/>
      <c r="F8" s="8"/>
      <c r="G8" s="8"/>
    </row>
    <row r="9" spans="2:9" x14ac:dyDescent="0.2">
      <c r="B9" s="5" t="s">
        <v>18</v>
      </c>
      <c r="C9" s="6" t="s">
        <v>19</v>
      </c>
      <c r="D9" s="7" t="s">
        <v>20</v>
      </c>
      <c r="E9" s="7"/>
      <c r="F9" s="8">
        <v>9000</v>
      </c>
      <c r="G9" s="8"/>
    </row>
    <row r="10" spans="2:9" x14ac:dyDescent="0.2">
      <c r="B10" s="5" t="s">
        <v>21</v>
      </c>
      <c r="C10" s="6" t="s">
        <v>22</v>
      </c>
      <c r="D10" s="7" t="s">
        <v>10</v>
      </c>
      <c r="E10" s="7"/>
      <c r="F10" s="8"/>
      <c r="G10" s="8">
        <v>3000</v>
      </c>
    </row>
    <row r="11" spans="2:9" x14ac:dyDescent="0.2">
      <c r="B11" s="5" t="s">
        <v>23</v>
      </c>
      <c r="C11" s="6" t="s">
        <v>24</v>
      </c>
      <c r="D11" s="7" t="s">
        <v>20</v>
      </c>
      <c r="E11" s="7"/>
      <c r="F11" s="8">
        <v>4500</v>
      </c>
      <c r="G11" s="8"/>
    </row>
    <row r="12" spans="2:9" x14ac:dyDescent="0.2">
      <c r="B12" s="5" t="s">
        <v>25</v>
      </c>
      <c r="C12" s="6" t="s">
        <v>26</v>
      </c>
      <c r="D12" s="7" t="s">
        <v>10</v>
      </c>
      <c r="E12" s="7" t="s">
        <v>27</v>
      </c>
      <c r="F12" s="8"/>
      <c r="G12" s="8">
        <v>5300</v>
      </c>
    </row>
    <row r="13" spans="2:9" x14ac:dyDescent="0.2">
      <c r="B13" s="5" t="s">
        <v>28</v>
      </c>
      <c r="C13" s="6" t="s">
        <v>29</v>
      </c>
      <c r="D13" s="7" t="s">
        <v>10</v>
      </c>
      <c r="E13" s="7" t="s">
        <v>27</v>
      </c>
      <c r="F13" s="8"/>
      <c r="G13" s="8"/>
    </row>
    <row r="14" spans="2:9" x14ac:dyDescent="0.2">
      <c r="B14" s="5" t="s">
        <v>30</v>
      </c>
      <c r="C14" s="6" t="s">
        <v>31</v>
      </c>
      <c r="D14" s="7" t="s">
        <v>20</v>
      </c>
      <c r="E14" s="7" t="s">
        <v>27</v>
      </c>
      <c r="F14" s="8">
        <v>3200</v>
      </c>
      <c r="G14" s="8"/>
    </row>
    <row r="15" spans="2:9" x14ac:dyDescent="0.2">
      <c r="B15" s="5" t="s">
        <v>32</v>
      </c>
      <c r="C15" s="6" t="s">
        <v>33</v>
      </c>
      <c r="D15" s="7" t="s">
        <v>10</v>
      </c>
      <c r="E15" s="7" t="s">
        <v>27</v>
      </c>
      <c r="F15" s="8"/>
      <c r="G15" s="8"/>
    </row>
    <row r="16" spans="2:9" x14ac:dyDescent="0.2">
      <c r="B16" s="5" t="s">
        <v>34</v>
      </c>
      <c r="C16" s="6" t="s">
        <v>35</v>
      </c>
      <c r="D16" s="7" t="s">
        <v>10</v>
      </c>
      <c r="E16" s="7"/>
      <c r="F16" s="8"/>
      <c r="G16" s="8"/>
    </row>
    <row r="17" spans="2:7" x14ac:dyDescent="0.2">
      <c r="B17" s="5" t="s">
        <v>36</v>
      </c>
      <c r="C17" s="6" t="s">
        <v>37</v>
      </c>
      <c r="D17" s="7" t="s">
        <v>10</v>
      </c>
      <c r="E17" s="7"/>
      <c r="F17" s="8"/>
      <c r="G17" s="8"/>
    </row>
    <row r="18" spans="2:7" x14ac:dyDescent="0.2">
      <c r="B18" s="5" t="s">
        <v>38</v>
      </c>
      <c r="C18" s="6" t="s">
        <v>39</v>
      </c>
      <c r="D18" s="7" t="s">
        <v>10</v>
      </c>
      <c r="E18" s="7"/>
      <c r="F18" s="8"/>
      <c r="G18" s="8"/>
    </row>
    <row r="19" spans="2:7" x14ac:dyDescent="0.2">
      <c r="B19" s="5" t="s">
        <v>40</v>
      </c>
      <c r="C19" s="6" t="s">
        <v>41</v>
      </c>
      <c r="D19" s="7" t="s">
        <v>10</v>
      </c>
      <c r="E19" s="7"/>
      <c r="F19" s="8"/>
      <c r="G19" s="8"/>
    </row>
    <row r="20" spans="2:7" x14ac:dyDescent="0.2">
      <c r="B20" s="5" t="s">
        <v>42</v>
      </c>
      <c r="C20" s="6" t="s">
        <v>43</v>
      </c>
      <c r="D20" s="7" t="s">
        <v>10</v>
      </c>
      <c r="E20" s="7"/>
      <c r="F20" s="8"/>
      <c r="G20" s="8"/>
    </row>
    <row r="21" spans="2:7" x14ac:dyDescent="0.2">
      <c r="B21" s="5" t="s">
        <v>44</v>
      </c>
      <c r="C21" s="6" t="s">
        <v>45</v>
      </c>
      <c r="D21" s="7" t="s">
        <v>20</v>
      </c>
      <c r="E21" s="7"/>
      <c r="F21" s="8"/>
      <c r="G21" s="8"/>
    </row>
    <row r="22" spans="2:7" x14ac:dyDescent="0.2">
      <c r="B22" s="5" t="s">
        <v>46</v>
      </c>
      <c r="C22" s="6" t="s">
        <v>47</v>
      </c>
      <c r="D22" s="7" t="s">
        <v>20</v>
      </c>
      <c r="E22" s="7"/>
      <c r="F22" s="8"/>
      <c r="G22" s="8"/>
    </row>
    <row r="23" spans="2:7" x14ac:dyDescent="0.2">
      <c r="B23" s="5" t="s">
        <v>48</v>
      </c>
      <c r="C23" s="6" t="s">
        <v>49</v>
      </c>
      <c r="D23" s="7" t="s">
        <v>10</v>
      </c>
      <c r="E23" s="7"/>
      <c r="F23" s="8"/>
      <c r="G23" s="8"/>
    </row>
    <row r="24" spans="2:7" x14ac:dyDescent="0.2">
      <c r="B24" s="5" t="s">
        <v>50</v>
      </c>
      <c r="C24" s="6" t="s">
        <v>51</v>
      </c>
      <c r="D24" s="7" t="s">
        <v>15</v>
      </c>
      <c r="E24" s="7"/>
      <c r="F24" s="8"/>
      <c r="G24" s="8"/>
    </row>
    <row r="25" spans="2:7" x14ac:dyDescent="0.2">
      <c r="B25" s="5" t="s">
        <v>52</v>
      </c>
      <c r="C25" s="6" t="s">
        <v>53</v>
      </c>
      <c r="D25" s="7" t="s">
        <v>10</v>
      </c>
      <c r="E25" s="7" t="s">
        <v>27</v>
      </c>
      <c r="F25" s="8"/>
      <c r="G25" s="8"/>
    </row>
    <row r="26" spans="2:7" x14ac:dyDescent="0.2">
      <c r="B26" s="5" t="s">
        <v>54</v>
      </c>
      <c r="C26" s="6" t="s">
        <v>55</v>
      </c>
      <c r="D26" s="7" t="s">
        <v>10</v>
      </c>
      <c r="E26" s="7" t="s">
        <v>27</v>
      </c>
      <c r="F26" s="8"/>
      <c r="G26" s="8"/>
    </row>
    <row r="27" spans="2:7" x14ac:dyDescent="0.2">
      <c r="B27" s="5" t="s">
        <v>56</v>
      </c>
      <c r="C27" s="6" t="s">
        <v>57</v>
      </c>
      <c r="D27" s="7" t="s">
        <v>20</v>
      </c>
      <c r="E27" s="7" t="s">
        <v>27</v>
      </c>
      <c r="F27" s="8"/>
      <c r="G27" s="8"/>
    </row>
    <row r="28" spans="2:7" x14ac:dyDescent="0.2">
      <c r="B28" s="5" t="s">
        <v>58</v>
      </c>
      <c r="C28" s="6" t="s">
        <v>59</v>
      </c>
      <c r="D28" s="7" t="s">
        <v>20</v>
      </c>
      <c r="E28" s="7"/>
      <c r="F28" s="8">
        <v>12000</v>
      </c>
      <c r="G28" s="8"/>
    </row>
    <row r="29" spans="2:7" x14ac:dyDescent="0.2">
      <c r="B29" s="5" t="s">
        <v>60</v>
      </c>
      <c r="C29" s="6" t="s">
        <v>61</v>
      </c>
      <c r="D29" s="7" t="s">
        <v>20</v>
      </c>
      <c r="E29" s="7"/>
      <c r="F29" s="8">
        <v>800</v>
      </c>
      <c r="G29" s="8"/>
    </row>
    <row r="30" spans="2:7" x14ac:dyDescent="0.2">
      <c r="B30" s="5" t="s">
        <v>62</v>
      </c>
      <c r="C30" s="6" t="s">
        <v>63</v>
      </c>
      <c r="D30" s="7" t="s">
        <v>20</v>
      </c>
      <c r="E30" s="7" t="s">
        <v>27</v>
      </c>
      <c r="F30" s="8"/>
      <c r="G30" s="8"/>
    </row>
    <row r="31" spans="2:7" x14ac:dyDescent="0.2">
      <c r="B31" s="5" t="s">
        <v>64</v>
      </c>
      <c r="C31" s="6" t="s">
        <v>65</v>
      </c>
      <c r="D31" s="7" t="s">
        <v>20</v>
      </c>
      <c r="E31" s="7"/>
      <c r="F31" s="8"/>
      <c r="G31" s="8"/>
    </row>
    <row r="32" spans="2:7" x14ac:dyDescent="0.2">
      <c r="B32" s="5" t="s">
        <v>66</v>
      </c>
      <c r="C32" s="6" t="s">
        <v>67</v>
      </c>
      <c r="D32" s="7" t="s">
        <v>20</v>
      </c>
      <c r="E32" s="7"/>
      <c r="F32" s="8"/>
      <c r="G32" s="8"/>
    </row>
    <row r="33" spans="2:7" x14ac:dyDescent="0.2">
      <c r="B33" s="5" t="s">
        <v>68</v>
      </c>
      <c r="C33" s="6" t="s">
        <v>69</v>
      </c>
      <c r="D33" s="7" t="s">
        <v>20</v>
      </c>
      <c r="E33" s="7"/>
      <c r="F33" s="8"/>
      <c r="G33" s="8"/>
    </row>
    <row r="34" spans="2:7" x14ac:dyDescent="0.2">
      <c r="B34" s="5" t="s">
        <v>70</v>
      </c>
      <c r="C34" s="6" t="s">
        <v>71</v>
      </c>
      <c r="D34" s="7" t="s">
        <v>20</v>
      </c>
      <c r="E34" s="7"/>
      <c r="F34" s="8"/>
      <c r="G34" s="8"/>
    </row>
    <row r="35" spans="2:7" x14ac:dyDescent="0.2">
      <c r="B35" s="5" t="s">
        <v>72</v>
      </c>
      <c r="C35" s="6" t="s">
        <v>73</v>
      </c>
      <c r="D35" s="7" t="s">
        <v>20</v>
      </c>
      <c r="E35" s="7"/>
      <c r="F35" s="8"/>
      <c r="G35" s="8"/>
    </row>
    <row r="36" spans="2:7" x14ac:dyDescent="0.2">
      <c r="B36" s="5" t="s">
        <v>74</v>
      </c>
      <c r="C36" s="6" t="s">
        <v>75</v>
      </c>
      <c r="D36" s="7" t="s">
        <v>20</v>
      </c>
      <c r="E36" s="7"/>
      <c r="F36" s="8"/>
      <c r="G36" s="8"/>
    </row>
    <row r="37" spans="2:7" x14ac:dyDescent="0.2">
      <c r="B37" s="5" t="s">
        <v>76</v>
      </c>
      <c r="C37" s="6" t="s">
        <v>77</v>
      </c>
      <c r="D37" s="7" t="s">
        <v>20</v>
      </c>
      <c r="E37" s="7"/>
      <c r="F37" s="8"/>
      <c r="G37" s="8"/>
    </row>
    <row r="38" spans="2:7" x14ac:dyDescent="0.2">
      <c r="B38" s="5" t="s">
        <v>78</v>
      </c>
      <c r="C38" s="6" t="s">
        <v>79</v>
      </c>
      <c r="D38" s="7" t="s">
        <v>20</v>
      </c>
      <c r="E38" s="7"/>
      <c r="F38" s="8"/>
      <c r="G38" s="8"/>
    </row>
    <row r="39" spans="2:7" x14ac:dyDescent="0.2">
      <c r="B39" s="5" t="s">
        <v>80</v>
      </c>
      <c r="C39" s="6" t="s">
        <v>81</v>
      </c>
      <c r="D39" s="7" t="s">
        <v>20</v>
      </c>
      <c r="E39" s="7"/>
      <c r="F39" s="8"/>
      <c r="G39" s="8"/>
    </row>
    <row r="40" spans="2:7" x14ac:dyDescent="0.2">
      <c r="B40" s="5" t="s">
        <v>82</v>
      </c>
      <c r="C40" s="6" t="s">
        <v>83</v>
      </c>
      <c r="D40" s="7" t="s">
        <v>20</v>
      </c>
      <c r="E40" s="7"/>
      <c r="F40" s="8"/>
      <c r="G40" s="8"/>
    </row>
    <row r="41" spans="2:7" x14ac:dyDescent="0.2">
      <c r="B41" s="5" t="s">
        <v>84</v>
      </c>
      <c r="C41" s="6" t="s">
        <v>85</v>
      </c>
      <c r="D41" s="7" t="s">
        <v>10</v>
      </c>
      <c r="E41" s="7"/>
      <c r="F41" s="8"/>
      <c r="G41" s="8"/>
    </row>
    <row r="42" spans="2:7" x14ac:dyDescent="0.2">
      <c r="B42" s="5" t="s">
        <v>86</v>
      </c>
      <c r="C42" s="6" t="s">
        <v>87</v>
      </c>
      <c r="D42" s="7" t="s">
        <v>10</v>
      </c>
      <c r="E42" s="7"/>
      <c r="F42" s="8"/>
      <c r="G42" s="8"/>
    </row>
    <row r="43" spans="2:7" x14ac:dyDescent="0.2">
      <c r="B43" s="5"/>
      <c r="C43" s="6"/>
      <c r="D43" s="7"/>
      <c r="E43" s="7"/>
      <c r="F43" s="8"/>
      <c r="G43" s="8"/>
    </row>
    <row r="44" spans="2:7" x14ac:dyDescent="0.2">
      <c r="B44" s="5"/>
      <c r="C44" s="6"/>
      <c r="D44" s="7"/>
      <c r="E44" s="7"/>
      <c r="F44" s="8"/>
      <c r="G44" s="8"/>
    </row>
    <row r="45" spans="2:7" x14ac:dyDescent="0.2">
      <c r="B45" s="5"/>
      <c r="C45" s="6"/>
      <c r="D45" s="7"/>
      <c r="E45" s="7"/>
      <c r="F45" s="8"/>
      <c r="G45" s="8"/>
    </row>
    <row r="46" spans="2:7" x14ac:dyDescent="0.2">
      <c r="B46" s="5"/>
      <c r="C46" s="6"/>
      <c r="D46" s="7"/>
      <c r="E46" s="7"/>
      <c r="F46" s="8"/>
      <c r="G46" s="8"/>
    </row>
    <row r="47" spans="2:7" x14ac:dyDescent="0.2">
      <c r="B47" s="5"/>
      <c r="C47" s="6"/>
      <c r="D47" s="7"/>
      <c r="E47" s="7"/>
      <c r="F47" s="8"/>
      <c r="G47" s="8"/>
    </row>
    <row r="48" spans="2:7" x14ac:dyDescent="0.2">
      <c r="B48" s="5"/>
      <c r="C48" s="6"/>
      <c r="D48" s="7"/>
      <c r="E48" s="7"/>
      <c r="F48" s="8"/>
      <c r="G48" s="8"/>
    </row>
    <row r="49" spans="2:7" x14ac:dyDescent="0.2">
      <c r="B49" s="5"/>
      <c r="C49" s="6"/>
      <c r="D49" s="7"/>
      <c r="E49" s="7"/>
      <c r="F49" s="8"/>
      <c r="G49" s="8"/>
    </row>
    <row r="50" spans="2:7" x14ac:dyDescent="0.2">
      <c r="B50" s="5"/>
      <c r="C50" s="6"/>
      <c r="D50" s="7"/>
      <c r="E50" s="7"/>
      <c r="F50" s="8"/>
      <c r="G50" s="8"/>
    </row>
    <row r="51" spans="2:7" x14ac:dyDescent="0.2">
      <c r="B51" s="5"/>
      <c r="C51" s="6"/>
      <c r="D51" s="7"/>
      <c r="E51" s="7"/>
      <c r="F51" s="8"/>
      <c r="G51" s="8"/>
    </row>
    <row r="52" spans="2:7" x14ac:dyDescent="0.2">
      <c r="B52" s="5"/>
      <c r="C52" s="6"/>
      <c r="D52" s="7"/>
      <c r="E52" s="7"/>
      <c r="F52" s="8"/>
      <c r="G52" s="8"/>
    </row>
    <row r="53" spans="2:7" x14ac:dyDescent="0.2">
      <c r="B53" s="5"/>
      <c r="C53" s="6"/>
      <c r="D53" s="7"/>
      <c r="E53" s="7"/>
      <c r="F53" s="8"/>
      <c r="G53" s="8"/>
    </row>
    <row r="54" spans="2:7" x14ac:dyDescent="0.2">
      <c r="B54" s="5"/>
      <c r="C54" s="6"/>
      <c r="D54" s="7"/>
      <c r="E54" s="7"/>
      <c r="F54" s="8"/>
      <c r="G54" s="8"/>
    </row>
    <row r="55" spans="2:7" x14ac:dyDescent="0.2">
      <c r="B55" s="5"/>
      <c r="C55" s="6"/>
      <c r="D55" s="7"/>
      <c r="E55" s="7"/>
      <c r="F55" s="8"/>
      <c r="G55" s="8"/>
    </row>
    <row r="56" spans="2:7" x14ac:dyDescent="0.2">
      <c r="B56" s="5"/>
      <c r="C56" s="6"/>
      <c r="D56" s="7"/>
      <c r="E56" s="7"/>
      <c r="F56" s="8"/>
      <c r="G56" s="8"/>
    </row>
    <row r="57" spans="2:7" x14ac:dyDescent="0.2">
      <c r="B57" s="5"/>
      <c r="C57" s="6"/>
      <c r="D57" s="7"/>
      <c r="E57" s="7"/>
      <c r="F57" s="8"/>
      <c r="G57" s="8"/>
    </row>
    <row r="58" spans="2:7" x14ac:dyDescent="0.2">
      <c r="B58" s="5"/>
      <c r="C58" s="6"/>
      <c r="D58" s="7"/>
      <c r="E58" s="7"/>
      <c r="F58" s="8"/>
      <c r="G58" s="8"/>
    </row>
    <row r="59" spans="2:7" x14ac:dyDescent="0.2">
      <c r="B59" s="5"/>
      <c r="C59" s="6"/>
      <c r="D59" s="7"/>
      <c r="E59" s="7"/>
      <c r="F59" s="8"/>
      <c r="G59" s="8"/>
    </row>
    <row r="60" spans="2:7" x14ac:dyDescent="0.2">
      <c r="B60" s="5"/>
      <c r="C60" s="6"/>
      <c r="D60" s="7"/>
      <c r="E60" s="7"/>
      <c r="F60" s="8"/>
      <c r="G60" s="8"/>
    </row>
    <row r="61" spans="2:7" x14ac:dyDescent="0.2">
      <c r="B61" s="5"/>
      <c r="C61" s="6"/>
      <c r="D61" s="7"/>
      <c r="E61" s="7"/>
      <c r="F61" s="8"/>
      <c r="G61" s="8"/>
    </row>
    <row r="62" spans="2:7" x14ac:dyDescent="0.2">
      <c r="B62" s="5"/>
      <c r="C62" s="6"/>
      <c r="D62" s="7"/>
      <c r="E62" s="7"/>
      <c r="F62" s="8"/>
      <c r="G62" s="8"/>
    </row>
    <row r="63" spans="2:7" x14ac:dyDescent="0.2">
      <c r="B63" s="5"/>
      <c r="C63" s="6"/>
      <c r="D63" s="7"/>
      <c r="E63" s="7"/>
      <c r="F63" s="8"/>
      <c r="G63" s="8"/>
    </row>
    <row r="64" spans="2:7" x14ac:dyDescent="0.2">
      <c r="B64" s="5"/>
      <c r="C64" s="6"/>
      <c r="D64" s="7"/>
      <c r="E64" s="7"/>
      <c r="F64" s="8"/>
      <c r="G64" s="8"/>
    </row>
    <row r="65" spans="2:7" x14ac:dyDescent="0.2">
      <c r="B65" s="5"/>
      <c r="C65" s="6"/>
      <c r="D65" s="7"/>
      <c r="E65" s="7"/>
      <c r="F65" s="8"/>
      <c r="G65" s="8"/>
    </row>
    <row r="66" spans="2:7" x14ac:dyDescent="0.2">
      <c r="B66" s="5"/>
      <c r="C66" s="6"/>
      <c r="D66" s="7"/>
      <c r="E66" s="7"/>
      <c r="F66" s="8"/>
      <c r="G66" s="8"/>
    </row>
    <row r="67" spans="2:7" x14ac:dyDescent="0.2">
      <c r="B67" s="5"/>
      <c r="C67" s="6"/>
      <c r="D67" s="7"/>
      <c r="E67" s="7"/>
      <c r="F67" s="8"/>
      <c r="G67" s="8"/>
    </row>
    <row r="68" spans="2:7" x14ac:dyDescent="0.2">
      <c r="B68" s="5"/>
      <c r="C68" s="6"/>
      <c r="D68" s="7"/>
      <c r="E68" s="7"/>
      <c r="F68" s="8"/>
      <c r="G68" s="8"/>
    </row>
    <row r="69" spans="2:7" x14ac:dyDescent="0.2">
      <c r="B69" s="5"/>
      <c r="C69" s="6"/>
      <c r="D69" s="7"/>
      <c r="E69" s="7"/>
      <c r="F69" s="8"/>
      <c r="G69" s="8"/>
    </row>
    <row r="70" spans="2:7" x14ac:dyDescent="0.2">
      <c r="B70" s="5"/>
      <c r="C70" s="6"/>
      <c r="D70" s="7"/>
      <c r="E70" s="7"/>
      <c r="F70" s="8"/>
      <c r="G70" s="8"/>
    </row>
    <row r="71" spans="2:7" x14ac:dyDescent="0.2">
      <c r="B71" s="5"/>
      <c r="C71" s="6"/>
      <c r="D71" s="7"/>
      <c r="E71" s="7"/>
      <c r="F71" s="8"/>
      <c r="G71" s="8"/>
    </row>
    <row r="72" spans="2:7" x14ac:dyDescent="0.2">
      <c r="B72" s="5"/>
      <c r="C72" s="6"/>
      <c r="D72" s="7"/>
      <c r="E72" s="7"/>
      <c r="F72" s="8"/>
      <c r="G72" s="8"/>
    </row>
    <row r="73" spans="2:7" x14ac:dyDescent="0.2">
      <c r="B73" s="5"/>
      <c r="C73" s="6"/>
      <c r="D73" s="7"/>
      <c r="E73" s="7"/>
      <c r="F73" s="8"/>
      <c r="G73" s="8"/>
    </row>
    <row r="74" spans="2:7" x14ac:dyDescent="0.2">
      <c r="B74" s="5"/>
      <c r="C74" s="6"/>
      <c r="D74" s="7"/>
      <c r="E74" s="7"/>
      <c r="F74" s="8"/>
      <c r="G74" s="8"/>
    </row>
    <row r="75" spans="2:7" x14ac:dyDescent="0.2">
      <c r="B75" s="5"/>
      <c r="C75" s="6"/>
      <c r="D75" s="7"/>
      <c r="E75" s="7"/>
      <c r="F75" s="8"/>
      <c r="G75" s="8"/>
    </row>
    <row r="76" spans="2:7" x14ac:dyDescent="0.2">
      <c r="B76" s="5"/>
      <c r="C76" s="6"/>
      <c r="D76" s="7"/>
      <c r="E76" s="7"/>
      <c r="F76" s="8"/>
      <c r="G76" s="8"/>
    </row>
    <row r="77" spans="2:7" x14ac:dyDescent="0.2">
      <c r="B77" s="5"/>
      <c r="C77" s="6"/>
      <c r="D77" s="7"/>
      <c r="E77" s="7"/>
      <c r="F77" s="8"/>
      <c r="G77" s="8"/>
    </row>
    <row r="78" spans="2:7" x14ac:dyDescent="0.2">
      <c r="B78" s="5"/>
      <c r="C78" s="6"/>
      <c r="D78" s="7"/>
      <c r="E78" s="7"/>
      <c r="F78" s="8"/>
      <c r="G78" s="8"/>
    </row>
    <row r="79" spans="2:7" x14ac:dyDescent="0.2">
      <c r="B79" s="5"/>
      <c r="C79" s="6"/>
      <c r="D79" s="7"/>
      <c r="E79" s="7"/>
      <c r="F79" s="8"/>
      <c r="G79" s="8"/>
    </row>
    <row r="80" spans="2:7" x14ac:dyDescent="0.2">
      <c r="B80" s="5"/>
      <c r="C80" s="6"/>
      <c r="D80" s="7"/>
      <c r="E80" s="7"/>
      <c r="F80" s="8"/>
      <c r="G80" s="8"/>
    </row>
    <row r="81" spans="2:7" x14ac:dyDescent="0.2">
      <c r="B81" s="5"/>
      <c r="C81" s="6"/>
      <c r="D81" s="7"/>
      <c r="E81" s="7"/>
      <c r="F81" s="8"/>
      <c r="G81" s="8"/>
    </row>
    <row r="82" spans="2:7" x14ac:dyDescent="0.2">
      <c r="B82" s="5"/>
      <c r="C82" s="6"/>
      <c r="D82" s="7"/>
      <c r="E82" s="7"/>
      <c r="F82" s="8"/>
      <c r="G82" s="8"/>
    </row>
    <row r="83" spans="2:7" x14ac:dyDescent="0.2">
      <c r="B83" s="5"/>
      <c r="C83" s="6"/>
      <c r="D83" s="7"/>
      <c r="E83" s="7"/>
      <c r="F83" s="8"/>
      <c r="G83" s="8"/>
    </row>
    <row r="84" spans="2:7" x14ac:dyDescent="0.2">
      <c r="B84" s="5"/>
      <c r="C84" s="6"/>
      <c r="D84" s="7"/>
      <c r="E84" s="7"/>
      <c r="F84" s="8"/>
      <c r="G84" s="8"/>
    </row>
    <row r="85" spans="2:7" x14ac:dyDescent="0.2">
      <c r="B85" s="5"/>
      <c r="C85" s="6"/>
      <c r="D85" s="7"/>
      <c r="E85" s="7"/>
      <c r="F85" s="8"/>
      <c r="G85" s="8"/>
    </row>
    <row r="86" spans="2:7" x14ac:dyDescent="0.2">
      <c r="B86" s="5"/>
      <c r="C86" s="6"/>
      <c r="D86" s="7"/>
      <c r="E86" s="7"/>
      <c r="F86" s="8"/>
      <c r="G86" s="8"/>
    </row>
    <row r="87" spans="2:7" x14ac:dyDescent="0.2">
      <c r="B87" s="5"/>
      <c r="C87" s="6"/>
      <c r="D87" s="7"/>
      <c r="E87" s="7"/>
      <c r="F87" s="8"/>
      <c r="G87" s="8"/>
    </row>
    <row r="88" spans="2:7" x14ac:dyDescent="0.2">
      <c r="B88" s="5"/>
      <c r="C88" s="6"/>
      <c r="D88" s="7"/>
      <c r="E88" s="7"/>
      <c r="F88" s="8"/>
      <c r="G88" s="8"/>
    </row>
    <row r="89" spans="2:7" x14ac:dyDescent="0.2">
      <c r="B89" s="5"/>
      <c r="C89" s="6"/>
      <c r="D89" s="7"/>
      <c r="E89" s="7"/>
      <c r="F89" s="8"/>
      <c r="G89" s="8"/>
    </row>
    <row r="90" spans="2:7" x14ac:dyDescent="0.2">
      <c r="B90" s="5"/>
      <c r="C90" s="6"/>
      <c r="D90" s="7"/>
      <c r="E90" s="7"/>
      <c r="F90" s="8"/>
      <c r="G90" s="8"/>
    </row>
    <row r="91" spans="2:7" x14ac:dyDescent="0.2">
      <c r="B91" s="5"/>
      <c r="C91" s="6"/>
      <c r="D91" s="7"/>
      <c r="E91" s="7"/>
      <c r="F91" s="8"/>
      <c r="G91" s="8"/>
    </row>
    <row r="92" spans="2:7" x14ac:dyDescent="0.2">
      <c r="B92" s="5"/>
      <c r="C92" s="6"/>
      <c r="D92" s="7"/>
      <c r="E92" s="7"/>
      <c r="F92" s="8"/>
      <c r="G92" s="8"/>
    </row>
    <row r="93" spans="2:7" x14ac:dyDescent="0.2">
      <c r="B93" s="5"/>
      <c r="C93" s="6"/>
      <c r="D93" s="7"/>
      <c r="E93" s="7"/>
      <c r="F93" s="8"/>
      <c r="G93" s="8"/>
    </row>
    <row r="94" spans="2:7" x14ac:dyDescent="0.2">
      <c r="B94" s="5"/>
      <c r="C94" s="6"/>
      <c r="D94" s="7"/>
      <c r="E94" s="7"/>
      <c r="F94" s="8"/>
      <c r="G94" s="8"/>
    </row>
    <row r="95" spans="2:7" x14ac:dyDescent="0.2">
      <c r="B95" s="5"/>
      <c r="C95" s="6"/>
      <c r="D95" s="7"/>
      <c r="E95" s="7"/>
      <c r="F95" s="8"/>
      <c r="G95" s="8"/>
    </row>
    <row r="96" spans="2:7" x14ac:dyDescent="0.2">
      <c r="B96" s="5"/>
      <c r="C96" s="6"/>
      <c r="D96" s="7"/>
      <c r="E96" s="7"/>
      <c r="F96" s="8"/>
      <c r="G96" s="8"/>
    </row>
    <row r="97" spans="2:7" x14ac:dyDescent="0.2">
      <c r="B97" s="5"/>
      <c r="C97" s="6"/>
      <c r="D97" s="7"/>
      <c r="E97" s="7"/>
      <c r="F97" s="8"/>
      <c r="G97" s="8"/>
    </row>
    <row r="98" spans="2:7" x14ac:dyDescent="0.2">
      <c r="B98" s="5"/>
      <c r="C98" s="6"/>
      <c r="D98" s="7"/>
      <c r="E98" s="7"/>
      <c r="F98" s="8"/>
      <c r="G98" s="8"/>
    </row>
    <row r="99" spans="2:7" x14ac:dyDescent="0.2">
      <c r="B99" s="5"/>
      <c r="C99" s="6"/>
      <c r="D99" s="7"/>
      <c r="E99" s="7"/>
      <c r="F99" s="8"/>
      <c r="G99" s="8"/>
    </row>
    <row r="100" spans="2:7" x14ac:dyDescent="0.2">
      <c r="B100" s="5"/>
      <c r="C100" s="6"/>
      <c r="D100" s="7"/>
      <c r="E100" s="7"/>
      <c r="F100" s="8"/>
      <c r="G100" s="8"/>
    </row>
    <row r="101" spans="2:7" x14ac:dyDescent="0.2">
      <c r="B101" s="5"/>
      <c r="C101" s="6"/>
      <c r="D101" s="7"/>
      <c r="E101" s="7"/>
      <c r="F101" s="8"/>
      <c r="G101" s="8"/>
    </row>
    <row r="102" spans="2:7" x14ac:dyDescent="0.2">
      <c r="B102" s="5"/>
      <c r="C102" s="6"/>
      <c r="D102" s="7"/>
      <c r="E102" s="7"/>
      <c r="F102" s="8"/>
      <c r="G102" s="8"/>
    </row>
    <row r="103" spans="2:7" x14ac:dyDescent="0.2">
      <c r="B103" s="5"/>
      <c r="C103" s="6"/>
      <c r="D103" s="7"/>
      <c r="E103" s="7"/>
      <c r="F103" s="8"/>
      <c r="G103" s="8"/>
    </row>
    <row r="104" spans="2:7" x14ac:dyDescent="0.2">
      <c r="B104" s="5"/>
      <c r="C104" s="6"/>
      <c r="D104" s="7"/>
      <c r="E104" s="7"/>
      <c r="F104" s="8"/>
      <c r="G104" s="8"/>
    </row>
    <row r="105" spans="2:7" x14ac:dyDescent="0.2">
      <c r="B105" s="5"/>
      <c r="C105" s="6"/>
      <c r="D105" s="7"/>
      <c r="E105" s="7"/>
      <c r="F105" s="8"/>
      <c r="G105" s="8"/>
    </row>
    <row r="106" spans="2:7" x14ac:dyDescent="0.2">
      <c r="B106" s="5"/>
      <c r="C106" s="6"/>
      <c r="D106" s="7"/>
      <c r="E106" s="7"/>
      <c r="F106" s="8"/>
      <c r="G106" s="8"/>
    </row>
    <row r="107" spans="2:7" x14ac:dyDescent="0.2">
      <c r="B107" s="5"/>
      <c r="C107" s="6"/>
      <c r="D107" s="7"/>
      <c r="E107" s="7"/>
      <c r="F107" s="8"/>
      <c r="G107" s="8"/>
    </row>
    <row r="108" spans="2:7" x14ac:dyDescent="0.2">
      <c r="B108" s="5"/>
      <c r="C108" s="6"/>
      <c r="D108" s="7"/>
      <c r="E108" s="7"/>
      <c r="F108" s="8"/>
      <c r="G108" s="8"/>
    </row>
    <row r="109" spans="2:7" x14ac:dyDescent="0.2">
      <c r="B109" s="5"/>
      <c r="C109" s="6"/>
      <c r="D109" s="7"/>
      <c r="E109" s="7"/>
      <c r="F109" s="8"/>
      <c r="G109" s="8"/>
    </row>
    <row r="110" spans="2:7" x14ac:dyDescent="0.2">
      <c r="B110" s="5"/>
      <c r="C110" s="6"/>
      <c r="D110" s="7"/>
      <c r="E110" s="7"/>
      <c r="F110" s="8"/>
      <c r="G110" s="8"/>
    </row>
    <row r="111" spans="2:7" x14ac:dyDescent="0.2">
      <c r="B111" s="5"/>
      <c r="C111" s="6"/>
      <c r="D111" s="7"/>
      <c r="E111" s="7"/>
      <c r="F111" s="8"/>
      <c r="G111" s="8"/>
    </row>
    <row r="112" spans="2:7" x14ac:dyDescent="0.2">
      <c r="B112" s="5"/>
      <c r="C112" s="6"/>
      <c r="D112" s="7"/>
      <c r="E112" s="7"/>
      <c r="F112" s="8"/>
      <c r="G112" s="8"/>
    </row>
    <row r="113" spans="2:7" x14ac:dyDescent="0.2">
      <c r="B113" s="5"/>
      <c r="C113" s="6"/>
      <c r="D113" s="7"/>
      <c r="E113" s="7"/>
      <c r="F113" s="8"/>
      <c r="G113" s="8"/>
    </row>
    <row r="114" spans="2:7" x14ac:dyDescent="0.2">
      <c r="B114" s="5"/>
      <c r="C114" s="6"/>
      <c r="D114" s="7"/>
      <c r="E114" s="7"/>
      <c r="F114" s="8"/>
      <c r="G114" s="8"/>
    </row>
    <row r="115" spans="2:7" x14ac:dyDescent="0.2">
      <c r="B115" s="5"/>
      <c r="C115" s="6"/>
      <c r="D115" s="7"/>
      <c r="E115" s="7"/>
      <c r="F115" s="8"/>
      <c r="G115" s="8"/>
    </row>
    <row r="116" spans="2:7" x14ac:dyDescent="0.2">
      <c r="B116" s="5"/>
      <c r="C116" s="6"/>
      <c r="D116" s="7"/>
      <c r="E116" s="7"/>
      <c r="F116" s="8"/>
      <c r="G116" s="8"/>
    </row>
    <row r="117" spans="2:7" x14ac:dyDescent="0.2">
      <c r="B117" s="5"/>
      <c r="C117" s="6"/>
      <c r="D117" s="7"/>
      <c r="E117" s="7"/>
      <c r="F117" s="8"/>
      <c r="G117" s="8"/>
    </row>
    <row r="118" spans="2:7" x14ac:dyDescent="0.2">
      <c r="B118" s="5"/>
      <c r="C118" s="6"/>
      <c r="D118" s="7"/>
      <c r="E118" s="7"/>
      <c r="F118" s="8"/>
      <c r="G118" s="8"/>
    </row>
    <row r="119" spans="2:7" x14ac:dyDescent="0.2">
      <c r="B119" s="5"/>
      <c r="C119" s="6"/>
      <c r="D119" s="7"/>
      <c r="E119" s="7"/>
      <c r="F119" s="8"/>
      <c r="G119" s="8"/>
    </row>
    <row r="120" spans="2:7" x14ac:dyDescent="0.2">
      <c r="B120" s="5"/>
      <c r="C120" s="6"/>
      <c r="D120" s="7"/>
      <c r="E120" s="7"/>
      <c r="F120" s="8"/>
      <c r="G120" s="8"/>
    </row>
    <row r="121" spans="2:7" x14ac:dyDescent="0.2">
      <c r="B121" s="5"/>
      <c r="C121" s="6"/>
      <c r="D121" s="7"/>
      <c r="E121" s="7"/>
      <c r="F121" s="8"/>
      <c r="G121" s="8"/>
    </row>
    <row r="122" spans="2:7" x14ac:dyDescent="0.2">
      <c r="B122" s="5"/>
      <c r="C122" s="6"/>
      <c r="D122" s="7"/>
      <c r="E122" s="7"/>
      <c r="F122" s="8"/>
      <c r="G122" s="8"/>
    </row>
    <row r="123" spans="2:7" x14ac:dyDescent="0.2">
      <c r="B123" s="5"/>
      <c r="C123" s="6"/>
      <c r="D123" s="7"/>
      <c r="E123" s="7"/>
      <c r="F123" s="8"/>
      <c r="G123" s="8"/>
    </row>
    <row r="124" spans="2:7" x14ac:dyDescent="0.2">
      <c r="B124" s="5"/>
      <c r="C124" s="6"/>
      <c r="D124" s="7"/>
      <c r="E124" s="7"/>
      <c r="F124" s="8"/>
      <c r="G124" s="8"/>
    </row>
    <row r="125" spans="2:7" x14ac:dyDescent="0.2">
      <c r="B125" s="9" t="s">
        <v>88</v>
      </c>
      <c r="C125" s="9"/>
      <c r="D125" s="9"/>
      <c r="E125" s="9"/>
      <c r="F125" s="10">
        <f>SUM(F5:F124)</f>
        <v>29500</v>
      </c>
      <c r="G125" s="10">
        <f>SUM(G5:G124)</f>
        <v>29500</v>
      </c>
    </row>
  </sheetData>
  <dataValidations count="1">
    <dataValidation type="list" allowBlank="1" showInputMessage="1" showErrorMessage="1" sqref="D5:D124" xr:uid="{A965E5FD-1AC8-49D8-B3B4-B6226A04A3B9}">
      <formula1>TipCont</formula1>
    </dataValidation>
  </dataValidations>
  <pageMargins left="0.7" right="0.7" top="0.75" bottom="0.75" header="0.3" footer="0.3"/>
  <pageSetup scale="80" fitToHeight="0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2442-BC33-4502-9DB4-CEBD83FA6033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29" t="s">
        <v>156</v>
      </c>
    </row>
    <row r="3" spans="2:2" ht="15" x14ac:dyDescent="0.25">
      <c r="B3" s="30" t="s">
        <v>157</v>
      </c>
    </row>
    <row r="4" spans="2:2" ht="15" x14ac:dyDescent="0.25">
      <c r="B4" s="31" t="s">
        <v>158</v>
      </c>
    </row>
    <row r="5" spans="2:2" ht="15" x14ac:dyDescent="0.25">
      <c r="B5" s="32" t="s">
        <v>159</v>
      </c>
    </row>
  </sheetData>
  <hyperlinks>
    <hyperlink ref="B5" r:id="rId1" tooltip="Instrucțiuni și alte modele gratuite" xr:uid="{E83A0A49-63CA-42A5-B3D1-157063E0C4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Balanță de verificare</vt:lpstr>
      <vt:lpstr>Note contabile</vt:lpstr>
      <vt:lpstr>Plan de conturi</vt:lpstr>
      <vt:lpstr>Despre model</vt:lpstr>
      <vt:lpstr>'Balanță de verificare'!Área_de_impresión</vt:lpstr>
      <vt:lpstr>Conturi</vt:lpstr>
      <vt:lpstr>DeLa</vt:lpstr>
      <vt:lpstr>PanaLa</vt:lpstr>
      <vt:lpstr>TipCont</vt:lpstr>
      <vt:lpstr>'Balanță de verificare'!Títulos_a_imprimir</vt:lpstr>
      <vt:lpstr>'Note contabile'!Títulos_a_imprimir</vt:lpstr>
      <vt:lpstr>'Plan de conturi'!Títulos_a_imprimir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balanță de verificare Excel</dc:title>
  <dc:subject>Model Excel gratuit în limba română</dc:subject>
  <dc:creator>Ray Moreno · modelexcel.ro</dc:creator>
  <cp:keywords>modelexcel.ro, model Excel, Model balanță de verificare Excel</cp:keywords>
  <dc:description>© 2026 Ray Moreno – modelexcel.ro. Model gratuit: îl poți folosi și adapta în activitatea ta. Nu este permisă revânzarea lui sau publicarea pe alte site-uri. https://modelexcel.ro/balanta-de-verificare-excel/</dc:description>
  <cp:lastModifiedBy>Ray Moreno · modelexcel.ro</cp:lastModifiedBy>
  <dcterms:created xsi:type="dcterms:W3CDTF">2026-10-11T00:14:52Z</dcterms:created>
  <dcterms:modified xsi:type="dcterms:W3CDTF">2026-10-13T17:32:02Z</dcterms:modified>
  <cp:category>Model Excel</cp:category>
</cp:coreProperties>
</file>