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8FBEC1C5-5ABF-4961-8C08-7BD1A78B826F}" xr6:coauthVersionLast="47" xr6:coauthVersionMax="47" xr10:uidLastSave="{00000000-0000-0000-0000-000000000000}"/>
  <bookViews>
    <workbookView xWindow="-28920" yWindow="-120" windowWidth="29040" windowHeight="15720" xr2:uid="{312C6617-FAAE-45A0-B9AA-C1F9AA3F803A}"/>
  </bookViews>
  <sheets>
    <sheet name="Decont TVA" sheetId="1" r:id="rId1"/>
    <sheet name="Jurnal vânzări" sheetId="2" r:id="rId2"/>
    <sheet name="Jurnal cumpărări" sheetId="3" r:id="rId3"/>
    <sheet name="Setări" sheetId="4" r:id="rId4"/>
  </sheets>
  <definedNames>
    <definedName name="AnJ">Setări!$C$6</definedName>
    <definedName name="AziJ">Setări!$C$12</definedName>
    <definedName name="CIF">Setări!$C$5</definedName>
    <definedName name="Cota1">Setări!$C$9</definedName>
    <definedName name="Cota2">Setări!$C$10</definedName>
    <definedName name="Firma">Setări!$C$4</definedName>
    <definedName name="ListaDaNu">Setări!$G$5:$G$6</definedName>
    <definedName name="LunaJ">Setări!$C$7</definedName>
    <definedName name="PerEnd">'Decont TVA'!$M$2</definedName>
    <definedName name="PerFiscala">Setări!$C$8</definedName>
    <definedName name="PerStart">'Decont TVA'!$M$1</definedName>
    <definedName name="Sarbatori">Setări!$E$5:$E$34</definedName>
    <definedName name="_xlnm.Print_Titles" localSheetId="2">'Jurnal cumpărări'!$4:$4</definedName>
    <definedName name="_xlnm.Print_Titles" localSheetId="1">'Jurnal vânzări'!$4:$4</definedName>
    <definedName name="ZileEF">Setări!$C$11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8" i="1" l="1"/>
  <c r="C37" i="1"/>
  <c r="C36" i="1"/>
  <c r="C35" i="1"/>
  <c r="C34" i="1"/>
  <c r="C33" i="1"/>
  <c r="C32" i="1"/>
  <c r="C31" i="1"/>
  <c r="C30" i="1"/>
  <c r="C29" i="1"/>
  <c r="C28" i="1"/>
  <c r="C27" i="1"/>
  <c r="C39" i="1" s="1"/>
  <c r="D18" i="1"/>
  <c r="D11" i="1"/>
  <c r="D10" i="1"/>
  <c r="D9" i="1"/>
  <c r="M1" i="1"/>
  <c r="C13" i="3"/>
  <c r="C12" i="3"/>
  <c r="C11" i="3"/>
  <c r="C10" i="3"/>
  <c r="C9" i="3"/>
  <c r="C8" i="3"/>
  <c r="C7" i="3"/>
  <c r="C6" i="3"/>
  <c r="C5" i="3"/>
  <c r="P5" i="3"/>
  <c r="P6" i="3"/>
  <c r="P7" i="3"/>
  <c r="P8" i="3"/>
  <c r="P9" i="3"/>
  <c r="P10" i="3"/>
  <c r="P11" i="3"/>
  <c r="P12" i="3"/>
  <c r="P13" i="3"/>
  <c r="P14" i="3"/>
  <c r="P15" i="3"/>
  <c r="P16" i="3"/>
  <c r="P17" i="3"/>
  <c r="P18" i="3"/>
  <c r="P19" i="3"/>
  <c r="P20" i="3"/>
  <c r="P21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4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2" i="3"/>
  <c r="P573" i="3"/>
  <c r="P574" i="3"/>
  <c r="P575" i="3"/>
  <c r="P576" i="3"/>
  <c r="P577" i="3"/>
  <c r="P578" i="3"/>
  <c r="P579" i="3"/>
  <c r="P580" i="3"/>
  <c r="P581" i="3"/>
  <c r="P582" i="3"/>
  <c r="P583" i="3"/>
  <c r="P584" i="3"/>
  <c r="P585" i="3"/>
  <c r="P586" i="3"/>
  <c r="P587" i="3"/>
  <c r="P588" i="3"/>
  <c r="P589" i="3"/>
  <c r="P590" i="3"/>
  <c r="P591" i="3"/>
  <c r="P592" i="3"/>
  <c r="P593" i="3"/>
  <c r="P594" i="3"/>
  <c r="P595" i="3"/>
  <c r="P596" i="3"/>
  <c r="P597" i="3"/>
  <c r="P598" i="3"/>
  <c r="P599" i="3"/>
  <c r="P600" i="3"/>
  <c r="P601" i="3"/>
  <c r="P602" i="3"/>
  <c r="P603" i="3"/>
  <c r="P604" i="3"/>
  <c r="P605" i="3"/>
  <c r="P606" i="3"/>
  <c r="P607" i="3"/>
  <c r="P608" i="3"/>
  <c r="P609" i="3"/>
  <c r="P610" i="3"/>
  <c r="P611" i="3"/>
  <c r="P612" i="3"/>
  <c r="P613" i="3"/>
  <c r="P614" i="3"/>
  <c r="P615" i="3"/>
  <c r="P616" i="3"/>
  <c r="P617" i="3"/>
  <c r="P618" i="3"/>
  <c r="P619" i="3"/>
  <c r="P620" i="3"/>
  <c r="P621" i="3"/>
  <c r="P622" i="3"/>
  <c r="P623" i="3"/>
  <c r="P624" i="3"/>
  <c r="P625" i="3"/>
  <c r="P626" i="3"/>
  <c r="P627" i="3"/>
  <c r="P628" i="3"/>
  <c r="P629" i="3"/>
  <c r="P630" i="3"/>
  <c r="P631" i="3"/>
  <c r="P632" i="3"/>
  <c r="P633" i="3"/>
  <c r="P634" i="3"/>
  <c r="P635" i="3"/>
  <c r="P636" i="3"/>
  <c r="P637" i="3"/>
  <c r="P638" i="3"/>
  <c r="P639" i="3"/>
  <c r="P640" i="3"/>
  <c r="P641" i="3"/>
  <c r="P642" i="3"/>
  <c r="P643" i="3"/>
  <c r="P644" i="3"/>
  <c r="P645" i="3"/>
  <c r="P646" i="3"/>
  <c r="P647" i="3"/>
  <c r="P648" i="3"/>
  <c r="P649" i="3"/>
  <c r="P650" i="3"/>
  <c r="P651" i="3"/>
  <c r="P652" i="3"/>
  <c r="P653" i="3"/>
  <c r="P654" i="3"/>
  <c r="P655" i="3"/>
  <c r="P656" i="3"/>
  <c r="P657" i="3"/>
  <c r="P658" i="3"/>
  <c r="P659" i="3"/>
  <c r="P660" i="3"/>
  <c r="P661" i="3"/>
  <c r="P662" i="3"/>
  <c r="P663" i="3"/>
  <c r="P664" i="3"/>
  <c r="P665" i="3"/>
  <c r="P666" i="3"/>
  <c r="P667" i="3"/>
  <c r="P668" i="3"/>
  <c r="P669" i="3"/>
  <c r="P670" i="3"/>
  <c r="P671" i="3"/>
  <c r="P672" i="3"/>
  <c r="P673" i="3"/>
  <c r="P674" i="3"/>
  <c r="P675" i="3"/>
  <c r="P676" i="3"/>
  <c r="P677" i="3"/>
  <c r="P678" i="3"/>
  <c r="P679" i="3"/>
  <c r="P680" i="3"/>
  <c r="P681" i="3"/>
  <c r="P682" i="3"/>
  <c r="P683" i="3"/>
  <c r="P684" i="3"/>
  <c r="P685" i="3"/>
  <c r="P686" i="3"/>
  <c r="P687" i="3"/>
  <c r="P688" i="3"/>
  <c r="P689" i="3"/>
  <c r="P690" i="3"/>
  <c r="P691" i="3"/>
  <c r="P692" i="3"/>
  <c r="P693" i="3"/>
  <c r="P694" i="3"/>
  <c r="P695" i="3"/>
  <c r="P696" i="3"/>
  <c r="P697" i="3"/>
  <c r="P698" i="3"/>
  <c r="P699" i="3"/>
  <c r="P700" i="3"/>
  <c r="P701" i="3"/>
  <c r="P702" i="3"/>
  <c r="P703" i="3"/>
  <c r="P704" i="3"/>
  <c r="P705" i="3"/>
  <c r="P706" i="3"/>
  <c r="P707" i="3"/>
  <c r="P708" i="3"/>
  <c r="P709" i="3"/>
  <c r="P710" i="3"/>
  <c r="P711" i="3"/>
  <c r="P712" i="3"/>
  <c r="P713" i="3"/>
  <c r="P714" i="3"/>
  <c r="P715" i="3"/>
  <c r="P716" i="3"/>
  <c r="P717" i="3"/>
  <c r="P718" i="3"/>
  <c r="P719" i="3"/>
  <c r="P720" i="3"/>
  <c r="P721" i="3"/>
  <c r="P722" i="3"/>
  <c r="P723" i="3"/>
  <c r="P724" i="3"/>
  <c r="P725" i="3"/>
  <c r="P726" i="3"/>
  <c r="P727" i="3"/>
  <c r="P728" i="3"/>
  <c r="P729" i="3"/>
  <c r="P730" i="3"/>
  <c r="P731" i="3"/>
  <c r="P732" i="3"/>
  <c r="P733" i="3"/>
  <c r="P734" i="3"/>
  <c r="P735" i="3"/>
  <c r="P736" i="3"/>
  <c r="P737" i="3"/>
  <c r="P738" i="3"/>
  <c r="P739" i="3"/>
  <c r="P740" i="3"/>
  <c r="P741" i="3"/>
  <c r="P742" i="3"/>
  <c r="P743" i="3"/>
  <c r="P744" i="3"/>
  <c r="P745" i="3"/>
  <c r="P746" i="3"/>
  <c r="P747" i="3"/>
  <c r="P748" i="3"/>
  <c r="P749" i="3"/>
  <c r="P750" i="3"/>
  <c r="P751" i="3"/>
  <c r="P752" i="3"/>
  <c r="P753" i="3"/>
  <c r="P754" i="3"/>
  <c r="P755" i="3"/>
  <c r="P756" i="3"/>
  <c r="P757" i="3"/>
  <c r="P758" i="3"/>
  <c r="P759" i="3"/>
  <c r="P760" i="3"/>
  <c r="P761" i="3"/>
  <c r="P762" i="3"/>
  <c r="P763" i="3"/>
  <c r="P764" i="3"/>
  <c r="P765" i="3"/>
  <c r="P766" i="3"/>
  <c r="P767" i="3"/>
  <c r="P768" i="3"/>
  <c r="P769" i="3"/>
  <c r="P770" i="3"/>
  <c r="P771" i="3"/>
  <c r="P772" i="3"/>
  <c r="P773" i="3"/>
  <c r="P774" i="3"/>
  <c r="P775" i="3"/>
  <c r="P776" i="3"/>
  <c r="P777" i="3"/>
  <c r="P778" i="3"/>
  <c r="P779" i="3"/>
  <c r="P780" i="3"/>
  <c r="P781" i="3"/>
  <c r="P782" i="3"/>
  <c r="P783" i="3"/>
  <c r="P784" i="3"/>
  <c r="P785" i="3"/>
  <c r="P786" i="3"/>
  <c r="P787" i="3"/>
  <c r="P788" i="3"/>
  <c r="P789" i="3"/>
  <c r="P790" i="3"/>
  <c r="P791" i="3"/>
  <c r="P792" i="3"/>
  <c r="P793" i="3"/>
  <c r="P794" i="3"/>
  <c r="P795" i="3"/>
  <c r="P796" i="3"/>
  <c r="P797" i="3"/>
  <c r="P798" i="3"/>
  <c r="P799" i="3"/>
  <c r="P800" i="3"/>
  <c r="P801" i="3"/>
  <c r="P802" i="3"/>
  <c r="P803" i="3"/>
  <c r="P804" i="3"/>
  <c r="P805" i="3"/>
  <c r="P806" i="3"/>
  <c r="P807" i="3"/>
  <c r="P808" i="3"/>
  <c r="P809" i="3"/>
  <c r="P810" i="3"/>
  <c r="P811" i="3"/>
  <c r="P812" i="3"/>
  <c r="P813" i="3"/>
  <c r="P814" i="3"/>
  <c r="P815" i="3"/>
  <c r="P816" i="3"/>
  <c r="P817" i="3"/>
  <c r="P818" i="3"/>
  <c r="P819" i="3"/>
  <c r="P820" i="3"/>
  <c r="P821" i="3"/>
  <c r="P822" i="3"/>
  <c r="P823" i="3"/>
  <c r="P824" i="3"/>
  <c r="P825" i="3"/>
  <c r="P826" i="3"/>
  <c r="P827" i="3"/>
  <c r="P828" i="3"/>
  <c r="P829" i="3"/>
  <c r="P830" i="3"/>
  <c r="P831" i="3"/>
  <c r="P832" i="3"/>
  <c r="P833" i="3"/>
  <c r="P834" i="3"/>
  <c r="P835" i="3"/>
  <c r="P836" i="3"/>
  <c r="P837" i="3"/>
  <c r="P838" i="3"/>
  <c r="P839" i="3"/>
  <c r="P840" i="3"/>
  <c r="P841" i="3"/>
  <c r="P842" i="3"/>
  <c r="P843" i="3"/>
  <c r="P844" i="3"/>
  <c r="P845" i="3"/>
  <c r="P846" i="3"/>
  <c r="P847" i="3"/>
  <c r="P848" i="3"/>
  <c r="P849" i="3"/>
  <c r="P850" i="3"/>
  <c r="P851" i="3"/>
  <c r="P852" i="3"/>
  <c r="P853" i="3"/>
  <c r="P854" i="3"/>
  <c r="P855" i="3"/>
  <c r="P856" i="3"/>
  <c r="P857" i="3"/>
  <c r="P858" i="3"/>
  <c r="P859" i="3"/>
  <c r="P860" i="3"/>
  <c r="P861" i="3"/>
  <c r="P862" i="3"/>
  <c r="P863" i="3"/>
  <c r="P864" i="3"/>
  <c r="P865" i="3"/>
  <c r="P866" i="3"/>
  <c r="P867" i="3"/>
  <c r="P868" i="3"/>
  <c r="P869" i="3"/>
  <c r="P870" i="3"/>
  <c r="P871" i="3"/>
  <c r="P872" i="3"/>
  <c r="P873" i="3"/>
  <c r="P874" i="3"/>
  <c r="P875" i="3"/>
  <c r="P876" i="3"/>
  <c r="P877" i="3"/>
  <c r="P878" i="3"/>
  <c r="P879" i="3"/>
  <c r="P880" i="3"/>
  <c r="P881" i="3"/>
  <c r="P882" i="3"/>
  <c r="P883" i="3"/>
  <c r="P884" i="3"/>
  <c r="P885" i="3"/>
  <c r="P886" i="3"/>
  <c r="P887" i="3"/>
  <c r="P888" i="3"/>
  <c r="P889" i="3"/>
  <c r="P890" i="3"/>
  <c r="P891" i="3"/>
  <c r="P892" i="3"/>
  <c r="P893" i="3"/>
  <c r="P894" i="3"/>
  <c r="P895" i="3"/>
  <c r="P896" i="3"/>
  <c r="P897" i="3"/>
  <c r="P898" i="3"/>
  <c r="P899" i="3"/>
  <c r="P900" i="3"/>
  <c r="P901" i="3"/>
  <c r="P902" i="3"/>
  <c r="P903" i="3"/>
  <c r="P904" i="3"/>
  <c r="P905" i="3"/>
  <c r="P906" i="3"/>
  <c r="P907" i="3"/>
  <c r="P908" i="3"/>
  <c r="P909" i="3"/>
  <c r="P910" i="3"/>
  <c r="P911" i="3"/>
  <c r="P912" i="3"/>
  <c r="P913" i="3"/>
  <c r="P914" i="3"/>
  <c r="P915" i="3"/>
  <c r="P916" i="3"/>
  <c r="P917" i="3"/>
  <c r="P918" i="3"/>
  <c r="P919" i="3"/>
  <c r="P920" i="3"/>
  <c r="P921" i="3"/>
  <c r="P922" i="3"/>
  <c r="P923" i="3"/>
  <c r="P924" i="3"/>
  <c r="P925" i="3"/>
  <c r="P926" i="3"/>
  <c r="P927" i="3"/>
  <c r="P928" i="3"/>
  <c r="P929" i="3"/>
  <c r="P930" i="3"/>
  <c r="P931" i="3"/>
  <c r="P932" i="3"/>
  <c r="P933" i="3"/>
  <c r="P934" i="3"/>
  <c r="P935" i="3"/>
  <c r="P936" i="3"/>
  <c r="P937" i="3"/>
  <c r="P938" i="3"/>
  <c r="P939" i="3"/>
  <c r="P940" i="3"/>
  <c r="P941" i="3"/>
  <c r="P942" i="3"/>
  <c r="P943" i="3"/>
  <c r="P944" i="3"/>
  <c r="P945" i="3"/>
  <c r="P946" i="3"/>
  <c r="P947" i="3"/>
  <c r="P948" i="3"/>
  <c r="P949" i="3"/>
  <c r="P950" i="3"/>
  <c r="P951" i="3"/>
  <c r="P952" i="3"/>
  <c r="P953" i="3"/>
  <c r="P954" i="3"/>
  <c r="P955" i="3"/>
  <c r="P956" i="3"/>
  <c r="P957" i="3"/>
  <c r="P958" i="3"/>
  <c r="P959" i="3"/>
  <c r="P960" i="3"/>
  <c r="P961" i="3"/>
  <c r="P962" i="3"/>
  <c r="P963" i="3"/>
  <c r="P964" i="3"/>
  <c r="P965" i="3"/>
  <c r="P966" i="3"/>
  <c r="P967" i="3"/>
  <c r="P968" i="3"/>
  <c r="P969" i="3"/>
  <c r="P970" i="3"/>
  <c r="P971" i="3"/>
  <c r="P972" i="3"/>
  <c r="P973" i="3"/>
  <c r="P974" i="3"/>
  <c r="P975" i="3"/>
  <c r="P976" i="3"/>
  <c r="P977" i="3"/>
  <c r="P978" i="3"/>
  <c r="P979" i="3"/>
  <c r="P980" i="3"/>
  <c r="P981" i="3"/>
  <c r="P982" i="3"/>
  <c r="P983" i="3"/>
  <c r="P984" i="3"/>
  <c r="P985" i="3"/>
  <c r="P986" i="3"/>
  <c r="P987" i="3"/>
  <c r="P988" i="3"/>
  <c r="P989" i="3"/>
  <c r="P990" i="3"/>
  <c r="P991" i="3"/>
  <c r="P992" i="3"/>
  <c r="P993" i="3"/>
  <c r="P994" i="3"/>
  <c r="P995" i="3"/>
  <c r="P996" i="3"/>
  <c r="P997" i="3"/>
  <c r="P998" i="3"/>
  <c r="P999" i="3"/>
  <c r="P1000" i="3"/>
  <c r="P1001" i="3"/>
  <c r="P1002" i="3"/>
  <c r="P1003" i="3"/>
  <c r="P100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78" i="3"/>
  <c r="N79" i="3"/>
  <c r="N80" i="3"/>
  <c r="N81" i="3"/>
  <c r="N82" i="3"/>
  <c r="N83" i="3"/>
  <c r="N84" i="3"/>
  <c r="N85" i="3"/>
  <c r="N86" i="3"/>
  <c r="N87" i="3"/>
  <c r="N88" i="3"/>
  <c r="N89" i="3"/>
  <c r="N90" i="3"/>
  <c r="N91" i="3"/>
  <c r="N92" i="3"/>
  <c r="N93" i="3"/>
  <c r="N94" i="3"/>
  <c r="N95" i="3"/>
  <c r="N96" i="3"/>
  <c r="N97" i="3"/>
  <c r="N98" i="3"/>
  <c r="N99" i="3"/>
  <c r="N100" i="3"/>
  <c r="N101" i="3"/>
  <c r="N102" i="3"/>
  <c r="N103" i="3"/>
  <c r="N104" i="3"/>
  <c r="N105" i="3"/>
  <c r="N106" i="3"/>
  <c r="N107" i="3"/>
  <c r="N108" i="3"/>
  <c r="N109" i="3"/>
  <c r="N110" i="3"/>
  <c r="N111" i="3"/>
  <c r="N112" i="3"/>
  <c r="N113" i="3"/>
  <c r="N114" i="3"/>
  <c r="N115" i="3"/>
  <c r="N116" i="3"/>
  <c r="N117" i="3"/>
  <c r="N118" i="3"/>
  <c r="N119" i="3"/>
  <c r="N120" i="3"/>
  <c r="N121" i="3"/>
  <c r="N122" i="3"/>
  <c r="N123" i="3"/>
  <c r="N124" i="3"/>
  <c r="N125" i="3"/>
  <c r="N126" i="3"/>
  <c r="N127" i="3"/>
  <c r="N128" i="3"/>
  <c r="N129" i="3"/>
  <c r="N130" i="3"/>
  <c r="N131" i="3"/>
  <c r="N132" i="3"/>
  <c r="N133" i="3"/>
  <c r="N134" i="3"/>
  <c r="N135" i="3"/>
  <c r="N136" i="3"/>
  <c r="N137" i="3"/>
  <c r="N138" i="3"/>
  <c r="N139" i="3"/>
  <c r="N140" i="3"/>
  <c r="N141" i="3"/>
  <c r="N142" i="3"/>
  <c r="N143" i="3"/>
  <c r="N144" i="3"/>
  <c r="N145" i="3"/>
  <c r="N146" i="3"/>
  <c r="N147" i="3"/>
  <c r="N148" i="3"/>
  <c r="N149" i="3"/>
  <c r="N150" i="3"/>
  <c r="N151" i="3"/>
  <c r="N152" i="3"/>
  <c r="N153" i="3"/>
  <c r="N154" i="3"/>
  <c r="N155" i="3"/>
  <c r="N156" i="3"/>
  <c r="N157" i="3"/>
  <c r="N158" i="3"/>
  <c r="N159" i="3"/>
  <c r="N160" i="3"/>
  <c r="N161" i="3"/>
  <c r="N162" i="3"/>
  <c r="N163" i="3"/>
  <c r="N164" i="3"/>
  <c r="N165" i="3"/>
  <c r="N166" i="3"/>
  <c r="N167" i="3"/>
  <c r="N168" i="3"/>
  <c r="N169" i="3"/>
  <c r="N170" i="3"/>
  <c r="N171" i="3"/>
  <c r="N172" i="3"/>
  <c r="N173" i="3"/>
  <c r="N174" i="3"/>
  <c r="N175" i="3"/>
  <c r="N176" i="3"/>
  <c r="N177" i="3"/>
  <c r="N178" i="3"/>
  <c r="N179" i="3"/>
  <c r="N180" i="3"/>
  <c r="N181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1001" i="3"/>
  <c r="B1002" i="3"/>
  <c r="B1003" i="3"/>
  <c r="B1004" i="3"/>
  <c r="C13" i="2"/>
  <c r="C12" i="2"/>
  <c r="C11" i="2"/>
  <c r="C10" i="2"/>
  <c r="C9" i="2"/>
  <c r="C8" i="2"/>
  <c r="C7" i="2"/>
  <c r="C6" i="2"/>
  <c r="C5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Q963" i="2"/>
  <c r="Q964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4" i="2"/>
  <c r="P555" i="2"/>
  <c r="P556" i="2"/>
  <c r="P557" i="2"/>
  <c r="P558" i="2"/>
  <c r="P559" i="2"/>
  <c r="P560" i="2"/>
  <c r="P561" i="2"/>
  <c r="P562" i="2"/>
  <c r="P563" i="2"/>
  <c r="P564" i="2"/>
  <c r="P565" i="2"/>
  <c r="P566" i="2"/>
  <c r="P567" i="2"/>
  <c r="P568" i="2"/>
  <c r="P569" i="2"/>
  <c r="P570" i="2"/>
  <c r="P571" i="2"/>
  <c r="P572" i="2"/>
  <c r="P573" i="2"/>
  <c r="P574" i="2"/>
  <c r="P575" i="2"/>
  <c r="P576" i="2"/>
  <c r="P577" i="2"/>
  <c r="P578" i="2"/>
  <c r="P579" i="2"/>
  <c r="P580" i="2"/>
  <c r="P581" i="2"/>
  <c r="P582" i="2"/>
  <c r="P583" i="2"/>
  <c r="P584" i="2"/>
  <c r="P585" i="2"/>
  <c r="P586" i="2"/>
  <c r="P587" i="2"/>
  <c r="P588" i="2"/>
  <c r="P589" i="2"/>
  <c r="P590" i="2"/>
  <c r="P591" i="2"/>
  <c r="P592" i="2"/>
  <c r="P593" i="2"/>
  <c r="P594" i="2"/>
  <c r="P595" i="2"/>
  <c r="P596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09" i="2"/>
  <c r="P610" i="2"/>
  <c r="P611" i="2"/>
  <c r="P612" i="2"/>
  <c r="P613" i="2"/>
  <c r="P614" i="2"/>
  <c r="P615" i="2"/>
  <c r="P616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0" i="2"/>
  <c r="P631" i="2"/>
  <c r="P632" i="2"/>
  <c r="P633" i="2"/>
  <c r="P634" i="2"/>
  <c r="P635" i="2"/>
  <c r="P636" i="2"/>
  <c r="P637" i="2"/>
  <c r="P638" i="2"/>
  <c r="P639" i="2"/>
  <c r="P640" i="2"/>
  <c r="P641" i="2"/>
  <c r="P642" i="2"/>
  <c r="P643" i="2"/>
  <c r="P644" i="2"/>
  <c r="P645" i="2"/>
  <c r="P646" i="2"/>
  <c r="P647" i="2"/>
  <c r="P648" i="2"/>
  <c r="P649" i="2"/>
  <c r="P650" i="2"/>
  <c r="P651" i="2"/>
  <c r="P652" i="2"/>
  <c r="P653" i="2"/>
  <c r="P654" i="2"/>
  <c r="P655" i="2"/>
  <c r="P656" i="2"/>
  <c r="P657" i="2"/>
  <c r="P658" i="2"/>
  <c r="P659" i="2"/>
  <c r="P660" i="2"/>
  <c r="P661" i="2"/>
  <c r="P662" i="2"/>
  <c r="P663" i="2"/>
  <c r="P664" i="2"/>
  <c r="P665" i="2"/>
  <c r="P666" i="2"/>
  <c r="P667" i="2"/>
  <c r="P668" i="2"/>
  <c r="P669" i="2"/>
  <c r="P670" i="2"/>
  <c r="P671" i="2"/>
  <c r="P672" i="2"/>
  <c r="P673" i="2"/>
  <c r="P674" i="2"/>
  <c r="P675" i="2"/>
  <c r="P676" i="2"/>
  <c r="P677" i="2"/>
  <c r="P678" i="2"/>
  <c r="P679" i="2"/>
  <c r="P680" i="2"/>
  <c r="P681" i="2"/>
  <c r="P682" i="2"/>
  <c r="P683" i="2"/>
  <c r="P684" i="2"/>
  <c r="P685" i="2"/>
  <c r="P686" i="2"/>
  <c r="P687" i="2"/>
  <c r="P688" i="2"/>
  <c r="P689" i="2"/>
  <c r="P690" i="2"/>
  <c r="P691" i="2"/>
  <c r="P692" i="2"/>
  <c r="P693" i="2"/>
  <c r="P694" i="2"/>
  <c r="P695" i="2"/>
  <c r="P696" i="2"/>
  <c r="P697" i="2"/>
  <c r="P698" i="2"/>
  <c r="P699" i="2"/>
  <c r="P700" i="2"/>
  <c r="P701" i="2"/>
  <c r="P702" i="2"/>
  <c r="P703" i="2"/>
  <c r="P704" i="2"/>
  <c r="P705" i="2"/>
  <c r="P706" i="2"/>
  <c r="P707" i="2"/>
  <c r="P708" i="2"/>
  <c r="P709" i="2"/>
  <c r="P710" i="2"/>
  <c r="P711" i="2"/>
  <c r="P712" i="2"/>
  <c r="P713" i="2"/>
  <c r="P714" i="2"/>
  <c r="P715" i="2"/>
  <c r="P716" i="2"/>
  <c r="P717" i="2"/>
  <c r="P718" i="2"/>
  <c r="P719" i="2"/>
  <c r="P720" i="2"/>
  <c r="P721" i="2"/>
  <c r="P722" i="2"/>
  <c r="P723" i="2"/>
  <c r="P724" i="2"/>
  <c r="P725" i="2"/>
  <c r="P726" i="2"/>
  <c r="P727" i="2"/>
  <c r="P728" i="2"/>
  <c r="P729" i="2"/>
  <c r="P730" i="2"/>
  <c r="P731" i="2"/>
  <c r="P732" i="2"/>
  <c r="P733" i="2"/>
  <c r="P734" i="2"/>
  <c r="P735" i="2"/>
  <c r="P736" i="2"/>
  <c r="P737" i="2"/>
  <c r="P738" i="2"/>
  <c r="P739" i="2"/>
  <c r="P740" i="2"/>
  <c r="P741" i="2"/>
  <c r="P742" i="2"/>
  <c r="P743" i="2"/>
  <c r="P744" i="2"/>
  <c r="P745" i="2"/>
  <c r="P746" i="2"/>
  <c r="P747" i="2"/>
  <c r="P748" i="2"/>
  <c r="P749" i="2"/>
  <c r="P750" i="2"/>
  <c r="P751" i="2"/>
  <c r="P752" i="2"/>
  <c r="P753" i="2"/>
  <c r="P754" i="2"/>
  <c r="P755" i="2"/>
  <c r="P756" i="2"/>
  <c r="P757" i="2"/>
  <c r="P758" i="2"/>
  <c r="P759" i="2"/>
  <c r="P760" i="2"/>
  <c r="P761" i="2"/>
  <c r="P762" i="2"/>
  <c r="P763" i="2"/>
  <c r="P764" i="2"/>
  <c r="P765" i="2"/>
  <c r="P766" i="2"/>
  <c r="P767" i="2"/>
  <c r="P768" i="2"/>
  <c r="P769" i="2"/>
  <c r="P770" i="2"/>
  <c r="P771" i="2"/>
  <c r="P772" i="2"/>
  <c r="P773" i="2"/>
  <c r="P774" i="2"/>
  <c r="P775" i="2"/>
  <c r="P776" i="2"/>
  <c r="P777" i="2"/>
  <c r="P778" i="2"/>
  <c r="P779" i="2"/>
  <c r="P780" i="2"/>
  <c r="P781" i="2"/>
  <c r="P782" i="2"/>
  <c r="P783" i="2"/>
  <c r="P784" i="2"/>
  <c r="P785" i="2"/>
  <c r="P786" i="2"/>
  <c r="P787" i="2"/>
  <c r="P788" i="2"/>
  <c r="P789" i="2"/>
  <c r="P790" i="2"/>
  <c r="P791" i="2"/>
  <c r="P792" i="2"/>
  <c r="P793" i="2"/>
  <c r="P794" i="2"/>
  <c r="P795" i="2"/>
  <c r="P796" i="2"/>
  <c r="P797" i="2"/>
  <c r="P798" i="2"/>
  <c r="P799" i="2"/>
  <c r="P800" i="2"/>
  <c r="P801" i="2"/>
  <c r="P802" i="2"/>
  <c r="P803" i="2"/>
  <c r="P804" i="2"/>
  <c r="P805" i="2"/>
  <c r="P806" i="2"/>
  <c r="P807" i="2"/>
  <c r="P808" i="2"/>
  <c r="P809" i="2"/>
  <c r="P810" i="2"/>
  <c r="P811" i="2"/>
  <c r="P812" i="2"/>
  <c r="P813" i="2"/>
  <c r="P814" i="2"/>
  <c r="P815" i="2"/>
  <c r="P816" i="2"/>
  <c r="P817" i="2"/>
  <c r="P818" i="2"/>
  <c r="P819" i="2"/>
  <c r="P820" i="2"/>
  <c r="P821" i="2"/>
  <c r="P822" i="2"/>
  <c r="P823" i="2"/>
  <c r="P824" i="2"/>
  <c r="P825" i="2"/>
  <c r="P826" i="2"/>
  <c r="P827" i="2"/>
  <c r="P828" i="2"/>
  <c r="P829" i="2"/>
  <c r="P830" i="2"/>
  <c r="P831" i="2"/>
  <c r="P832" i="2"/>
  <c r="P833" i="2"/>
  <c r="P834" i="2"/>
  <c r="P835" i="2"/>
  <c r="P836" i="2"/>
  <c r="P837" i="2"/>
  <c r="P838" i="2"/>
  <c r="P839" i="2"/>
  <c r="P840" i="2"/>
  <c r="P841" i="2"/>
  <c r="P842" i="2"/>
  <c r="P843" i="2"/>
  <c r="P844" i="2"/>
  <c r="P845" i="2"/>
  <c r="P846" i="2"/>
  <c r="P847" i="2"/>
  <c r="P848" i="2"/>
  <c r="P849" i="2"/>
  <c r="P850" i="2"/>
  <c r="P851" i="2"/>
  <c r="P852" i="2"/>
  <c r="P853" i="2"/>
  <c r="P854" i="2"/>
  <c r="P855" i="2"/>
  <c r="P856" i="2"/>
  <c r="P857" i="2"/>
  <c r="P858" i="2"/>
  <c r="P859" i="2"/>
  <c r="P860" i="2"/>
  <c r="P861" i="2"/>
  <c r="P862" i="2"/>
  <c r="P863" i="2"/>
  <c r="P864" i="2"/>
  <c r="P865" i="2"/>
  <c r="P866" i="2"/>
  <c r="P867" i="2"/>
  <c r="P868" i="2"/>
  <c r="P869" i="2"/>
  <c r="P870" i="2"/>
  <c r="P871" i="2"/>
  <c r="P872" i="2"/>
  <c r="P873" i="2"/>
  <c r="P874" i="2"/>
  <c r="P875" i="2"/>
  <c r="P876" i="2"/>
  <c r="P877" i="2"/>
  <c r="P878" i="2"/>
  <c r="P879" i="2"/>
  <c r="P880" i="2"/>
  <c r="P881" i="2"/>
  <c r="P882" i="2"/>
  <c r="P883" i="2"/>
  <c r="P884" i="2"/>
  <c r="P885" i="2"/>
  <c r="P886" i="2"/>
  <c r="P887" i="2"/>
  <c r="P888" i="2"/>
  <c r="P889" i="2"/>
  <c r="P890" i="2"/>
  <c r="P891" i="2"/>
  <c r="P892" i="2"/>
  <c r="P893" i="2"/>
  <c r="P894" i="2"/>
  <c r="P895" i="2"/>
  <c r="P896" i="2"/>
  <c r="P897" i="2"/>
  <c r="P898" i="2"/>
  <c r="P899" i="2"/>
  <c r="P900" i="2"/>
  <c r="P901" i="2"/>
  <c r="P902" i="2"/>
  <c r="P903" i="2"/>
  <c r="P904" i="2"/>
  <c r="P905" i="2"/>
  <c r="P906" i="2"/>
  <c r="P907" i="2"/>
  <c r="P908" i="2"/>
  <c r="P909" i="2"/>
  <c r="P910" i="2"/>
  <c r="P911" i="2"/>
  <c r="P912" i="2"/>
  <c r="P913" i="2"/>
  <c r="P914" i="2"/>
  <c r="P915" i="2"/>
  <c r="P916" i="2"/>
  <c r="P917" i="2"/>
  <c r="P918" i="2"/>
  <c r="P919" i="2"/>
  <c r="P920" i="2"/>
  <c r="P921" i="2"/>
  <c r="P922" i="2"/>
  <c r="P923" i="2"/>
  <c r="P924" i="2"/>
  <c r="P925" i="2"/>
  <c r="P926" i="2"/>
  <c r="P927" i="2"/>
  <c r="P928" i="2"/>
  <c r="P929" i="2"/>
  <c r="P930" i="2"/>
  <c r="P931" i="2"/>
  <c r="P932" i="2"/>
  <c r="P933" i="2"/>
  <c r="P934" i="2"/>
  <c r="P935" i="2"/>
  <c r="P936" i="2"/>
  <c r="P937" i="2"/>
  <c r="P938" i="2"/>
  <c r="P939" i="2"/>
  <c r="P940" i="2"/>
  <c r="P941" i="2"/>
  <c r="P942" i="2"/>
  <c r="P943" i="2"/>
  <c r="P944" i="2"/>
  <c r="P945" i="2"/>
  <c r="P946" i="2"/>
  <c r="P947" i="2"/>
  <c r="P948" i="2"/>
  <c r="P949" i="2"/>
  <c r="P950" i="2"/>
  <c r="P951" i="2"/>
  <c r="P952" i="2"/>
  <c r="P953" i="2"/>
  <c r="P954" i="2"/>
  <c r="P955" i="2"/>
  <c r="P956" i="2"/>
  <c r="P957" i="2"/>
  <c r="P958" i="2"/>
  <c r="P959" i="2"/>
  <c r="P960" i="2"/>
  <c r="P961" i="2"/>
  <c r="P962" i="2"/>
  <c r="P963" i="2"/>
  <c r="P964" i="2"/>
  <c r="P965" i="2"/>
  <c r="P966" i="2"/>
  <c r="P967" i="2"/>
  <c r="P968" i="2"/>
  <c r="P969" i="2"/>
  <c r="P970" i="2"/>
  <c r="P971" i="2"/>
  <c r="P972" i="2"/>
  <c r="P973" i="2"/>
  <c r="P974" i="2"/>
  <c r="P975" i="2"/>
  <c r="P976" i="2"/>
  <c r="P977" i="2"/>
  <c r="P978" i="2"/>
  <c r="P979" i="2"/>
  <c r="P980" i="2"/>
  <c r="P981" i="2"/>
  <c r="P982" i="2"/>
  <c r="P983" i="2"/>
  <c r="P984" i="2"/>
  <c r="P985" i="2"/>
  <c r="P986" i="2"/>
  <c r="P987" i="2"/>
  <c r="P988" i="2"/>
  <c r="P989" i="2"/>
  <c r="P990" i="2"/>
  <c r="P991" i="2"/>
  <c r="P992" i="2"/>
  <c r="P993" i="2"/>
  <c r="P994" i="2"/>
  <c r="P995" i="2"/>
  <c r="P996" i="2"/>
  <c r="P997" i="2"/>
  <c r="P998" i="2"/>
  <c r="P999" i="2"/>
  <c r="P1000" i="2"/>
  <c r="P1001" i="2"/>
  <c r="P1002" i="2"/>
  <c r="P1003" i="2"/>
  <c r="P1004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N205" i="2"/>
  <c r="N206" i="2"/>
  <c r="N207" i="2"/>
  <c r="N208" i="2"/>
  <c r="N209" i="2"/>
  <c r="N210" i="2"/>
  <c r="N211" i="2"/>
  <c r="N212" i="2"/>
  <c r="N213" i="2"/>
  <c r="N214" i="2"/>
  <c r="N215" i="2"/>
  <c r="N216" i="2"/>
  <c r="N217" i="2"/>
  <c r="N218" i="2"/>
  <c r="N219" i="2"/>
  <c r="N220" i="2"/>
  <c r="N221" i="2"/>
  <c r="N222" i="2"/>
  <c r="N223" i="2"/>
  <c r="N224" i="2"/>
  <c r="N225" i="2"/>
  <c r="N226" i="2"/>
  <c r="N227" i="2"/>
  <c r="N228" i="2"/>
  <c r="N229" i="2"/>
  <c r="N230" i="2"/>
  <c r="N231" i="2"/>
  <c r="N232" i="2"/>
  <c r="N233" i="2"/>
  <c r="N234" i="2"/>
  <c r="N235" i="2"/>
  <c r="N236" i="2"/>
  <c r="N237" i="2"/>
  <c r="N238" i="2"/>
  <c r="N239" i="2"/>
  <c r="N240" i="2"/>
  <c r="N241" i="2"/>
  <c r="N242" i="2"/>
  <c r="N243" i="2"/>
  <c r="N244" i="2"/>
  <c r="N245" i="2"/>
  <c r="N246" i="2"/>
  <c r="N247" i="2"/>
  <c r="N248" i="2"/>
  <c r="N249" i="2"/>
  <c r="N250" i="2"/>
  <c r="N251" i="2"/>
  <c r="N252" i="2"/>
  <c r="N253" i="2"/>
  <c r="N254" i="2"/>
  <c r="N255" i="2"/>
  <c r="N256" i="2"/>
  <c r="N257" i="2"/>
  <c r="N258" i="2"/>
  <c r="N259" i="2"/>
  <c r="N260" i="2"/>
  <c r="N261" i="2"/>
  <c r="N262" i="2"/>
  <c r="N263" i="2"/>
  <c r="N264" i="2"/>
  <c r="N265" i="2"/>
  <c r="N266" i="2"/>
  <c r="N267" i="2"/>
  <c r="N268" i="2"/>
  <c r="N269" i="2"/>
  <c r="N270" i="2"/>
  <c r="N271" i="2"/>
  <c r="N272" i="2"/>
  <c r="N273" i="2"/>
  <c r="N274" i="2"/>
  <c r="N275" i="2"/>
  <c r="N276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N299" i="2"/>
  <c r="N300" i="2"/>
  <c r="N301" i="2"/>
  <c r="N302" i="2"/>
  <c r="N303" i="2"/>
  <c r="N304" i="2"/>
  <c r="N30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324" i="2"/>
  <c r="N325" i="2"/>
  <c r="N326" i="2"/>
  <c r="N327" i="2"/>
  <c r="N328" i="2"/>
  <c r="N329" i="2"/>
  <c r="N330" i="2"/>
  <c r="N331" i="2"/>
  <c r="N332" i="2"/>
  <c r="N333" i="2"/>
  <c r="N334" i="2"/>
  <c r="N335" i="2"/>
  <c r="N336" i="2"/>
  <c r="N337" i="2"/>
  <c r="N338" i="2"/>
  <c r="N339" i="2"/>
  <c r="N340" i="2"/>
  <c r="N341" i="2"/>
  <c r="N342" i="2"/>
  <c r="N343" i="2"/>
  <c r="N344" i="2"/>
  <c r="N345" i="2"/>
  <c r="N346" i="2"/>
  <c r="N347" i="2"/>
  <c r="N348" i="2"/>
  <c r="N349" i="2"/>
  <c r="N350" i="2"/>
  <c r="N351" i="2"/>
  <c r="N352" i="2"/>
  <c r="N353" i="2"/>
  <c r="N354" i="2"/>
  <c r="N355" i="2"/>
  <c r="N356" i="2"/>
  <c r="N357" i="2"/>
  <c r="N358" i="2"/>
  <c r="N359" i="2"/>
  <c r="N360" i="2"/>
  <c r="N361" i="2"/>
  <c r="N362" i="2"/>
  <c r="N363" i="2"/>
  <c r="N364" i="2"/>
  <c r="N365" i="2"/>
  <c r="N366" i="2"/>
  <c r="N367" i="2"/>
  <c r="N368" i="2"/>
  <c r="N369" i="2"/>
  <c r="N370" i="2"/>
  <c r="N371" i="2"/>
  <c r="N372" i="2"/>
  <c r="N373" i="2"/>
  <c r="N374" i="2"/>
  <c r="N375" i="2"/>
  <c r="N376" i="2"/>
  <c r="N377" i="2"/>
  <c r="N378" i="2"/>
  <c r="N379" i="2"/>
  <c r="N380" i="2"/>
  <c r="N381" i="2"/>
  <c r="N382" i="2"/>
  <c r="N383" i="2"/>
  <c r="N384" i="2"/>
  <c r="N385" i="2"/>
  <c r="N386" i="2"/>
  <c r="N387" i="2"/>
  <c r="N388" i="2"/>
  <c r="N389" i="2"/>
  <c r="N390" i="2"/>
  <c r="N391" i="2"/>
  <c r="N392" i="2"/>
  <c r="N393" i="2"/>
  <c r="N394" i="2"/>
  <c r="N395" i="2"/>
  <c r="N396" i="2"/>
  <c r="N397" i="2"/>
  <c r="N398" i="2"/>
  <c r="N399" i="2"/>
  <c r="N400" i="2"/>
  <c r="N401" i="2"/>
  <c r="N402" i="2"/>
  <c r="N403" i="2"/>
  <c r="N404" i="2"/>
  <c r="N405" i="2"/>
  <c r="N406" i="2"/>
  <c r="N407" i="2"/>
  <c r="N408" i="2"/>
  <c r="N409" i="2"/>
  <c r="N410" i="2"/>
  <c r="N411" i="2"/>
  <c r="N412" i="2"/>
  <c r="N413" i="2"/>
  <c r="N414" i="2"/>
  <c r="N415" i="2"/>
  <c r="N416" i="2"/>
  <c r="N417" i="2"/>
  <c r="N418" i="2"/>
  <c r="N419" i="2"/>
  <c r="N420" i="2"/>
  <c r="N421" i="2"/>
  <c r="N422" i="2"/>
  <c r="N423" i="2"/>
  <c r="N424" i="2"/>
  <c r="N425" i="2"/>
  <c r="N426" i="2"/>
  <c r="N427" i="2"/>
  <c r="N428" i="2"/>
  <c r="N429" i="2"/>
  <c r="N430" i="2"/>
  <c r="N431" i="2"/>
  <c r="N432" i="2"/>
  <c r="N433" i="2"/>
  <c r="N434" i="2"/>
  <c r="N435" i="2"/>
  <c r="N436" i="2"/>
  <c r="N437" i="2"/>
  <c r="N438" i="2"/>
  <c r="N439" i="2"/>
  <c r="N440" i="2"/>
  <c r="N441" i="2"/>
  <c r="N442" i="2"/>
  <c r="N443" i="2"/>
  <c r="N444" i="2"/>
  <c r="N445" i="2"/>
  <c r="N446" i="2"/>
  <c r="N447" i="2"/>
  <c r="N448" i="2"/>
  <c r="N449" i="2"/>
  <c r="N450" i="2"/>
  <c r="N451" i="2"/>
  <c r="N452" i="2"/>
  <c r="N453" i="2"/>
  <c r="N454" i="2"/>
  <c r="N455" i="2"/>
  <c r="N456" i="2"/>
  <c r="N457" i="2"/>
  <c r="N458" i="2"/>
  <c r="N459" i="2"/>
  <c r="N460" i="2"/>
  <c r="N461" i="2"/>
  <c r="N462" i="2"/>
  <c r="N463" i="2"/>
  <c r="N464" i="2"/>
  <c r="N465" i="2"/>
  <c r="N466" i="2"/>
  <c r="N467" i="2"/>
  <c r="N468" i="2"/>
  <c r="N469" i="2"/>
  <c r="N470" i="2"/>
  <c r="N471" i="2"/>
  <c r="N472" i="2"/>
  <c r="N473" i="2"/>
  <c r="N474" i="2"/>
  <c r="N475" i="2"/>
  <c r="N476" i="2"/>
  <c r="N477" i="2"/>
  <c r="N478" i="2"/>
  <c r="N479" i="2"/>
  <c r="N480" i="2"/>
  <c r="N481" i="2"/>
  <c r="N482" i="2"/>
  <c r="N483" i="2"/>
  <c r="N484" i="2"/>
  <c r="N485" i="2"/>
  <c r="N486" i="2"/>
  <c r="N487" i="2"/>
  <c r="N488" i="2"/>
  <c r="N489" i="2"/>
  <c r="N490" i="2"/>
  <c r="N491" i="2"/>
  <c r="N492" i="2"/>
  <c r="N493" i="2"/>
  <c r="N494" i="2"/>
  <c r="N495" i="2"/>
  <c r="N496" i="2"/>
  <c r="N497" i="2"/>
  <c r="N498" i="2"/>
  <c r="N499" i="2"/>
  <c r="N500" i="2"/>
  <c r="N501" i="2"/>
  <c r="N502" i="2"/>
  <c r="N503" i="2"/>
  <c r="N504" i="2"/>
  <c r="N505" i="2"/>
  <c r="N506" i="2"/>
  <c r="N507" i="2"/>
  <c r="N508" i="2"/>
  <c r="N509" i="2"/>
  <c r="N510" i="2"/>
  <c r="N511" i="2"/>
  <c r="N512" i="2"/>
  <c r="N513" i="2"/>
  <c r="N514" i="2"/>
  <c r="N515" i="2"/>
  <c r="N516" i="2"/>
  <c r="N517" i="2"/>
  <c r="N518" i="2"/>
  <c r="N519" i="2"/>
  <c r="N520" i="2"/>
  <c r="N521" i="2"/>
  <c r="N522" i="2"/>
  <c r="N523" i="2"/>
  <c r="N524" i="2"/>
  <c r="N525" i="2"/>
  <c r="N526" i="2"/>
  <c r="N527" i="2"/>
  <c r="N528" i="2"/>
  <c r="N529" i="2"/>
  <c r="N530" i="2"/>
  <c r="N531" i="2"/>
  <c r="N532" i="2"/>
  <c r="N533" i="2"/>
  <c r="N534" i="2"/>
  <c r="N535" i="2"/>
  <c r="N536" i="2"/>
  <c r="N537" i="2"/>
  <c r="N538" i="2"/>
  <c r="N539" i="2"/>
  <c r="N540" i="2"/>
  <c r="N541" i="2"/>
  <c r="N542" i="2"/>
  <c r="N543" i="2"/>
  <c r="N544" i="2"/>
  <c r="N545" i="2"/>
  <c r="N546" i="2"/>
  <c r="N547" i="2"/>
  <c r="N548" i="2"/>
  <c r="N549" i="2"/>
  <c r="N550" i="2"/>
  <c r="N551" i="2"/>
  <c r="N552" i="2"/>
  <c r="N553" i="2"/>
  <c r="N554" i="2"/>
  <c r="N555" i="2"/>
  <c r="N556" i="2"/>
  <c r="N557" i="2"/>
  <c r="N558" i="2"/>
  <c r="N559" i="2"/>
  <c r="N560" i="2"/>
  <c r="N561" i="2"/>
  <c r="N562" i="2"/>
  <c r="N563" i="2"/>
  <c r="N564" i="2"/>
  <c r="N565" i="2"/>
  <c r="N566" i="2"/>
  <c r="N567" i="2"/>
  <c r="N568" i="2"/>
  <c r="N569" i="2"/>
  <c r="N570" i="2"/>
  <c r="N571" i="2"/>
  <c r="N572" i="2"/>
  <c r="N573" i="2"/>
  <c r="N574" i="2"/>
  <c r="N575" i="2"/>
  <c r="N576" i="2"/>
  <c r="N577" i="2"/>
  <c r="N578" i="2"/>
  <c r="N579" i="2"/>
  <c r="N580" i="2"/>
  <c r="N581" i="2"/>
  <c r="N582" i="2"/>
  <c r="N583" i="2"/>
  <c r="N584" i="2"/>
  <c r="N585" i="2"/>
  <c r="N586" i="2"/>
  <c r="N587" i="2"/>
  <c r="N588" i="2"/>
  <c r="N589" i="2"/>
  <c r="N590" i="2"/>
  <c r="N591" i="2"/>
  <c r="N592" i="2"/>
  <c r="N593" i="2"/>
  <c r="N594" i="2"/>
  <c r="N595" i="2"/>
  <c r="N596" i="2"/>
  <c r="N597" i="2"/>
  <c r="N598" i="2"/>
  <c r="N599" i="2"/>
  <c r="N600" i="2"/>
  <c r="N601" i="2"/>
  <c r="N602" i="2"/>
  <c r="N603" i="2"/>
  <c r="N604" i="2"/>
  <c r="N605" i="2"/>
  <c r="N606" i="2"/>
  <c r="N607" i="2"/>
  <c r="N608" i="2"/>
  <c r="N609" i="2"/>
  <c r="N610" i="2"/>
  <c r="N611" i="2"/>
  <c r="N612" i="2"/>
  <c r="N613" i="2"/>
  <c r="N614" i="2"/>
  <c r="N615" i="2"/>
  <c r="N616" i="2"/>
  <c r="N617" i="2"/>
  <c r="N618" i="2"/>
  <c r="N619" i="2"/>
  <c r="N620" i="2"/>
  <c r="N621" i="2"/>
  <c r="N622" i="2"/>
  <c r="N623" i="2"/>
  <c r="N624" i="2"/>
  <c r="N625" i="2"/>
  <c r="N626" i="2"/>
  <c r="N627" i="2"/>
  <c r="N628" i="2"/>
  <c r="N629" i="2"/>
  <c r="N630" i="2"/>
  <c r="N631" i="2"/>
  <c r="N632" i="2"/>
  <c r="N633" i="2"/>
  <c r="N634" i="2"/>
  <c r="N635" i="2"/>
  <c r="N636" i="2"/>
  <c r="N637" i="2"/>
  <c r="N638" i="2"/>
  <c r="N639" i="2"/>
  <c r="N640" i="2"/>
  <c r="N641" i="2"/>
  <c r="N642" i="2"/>
  <c r="N643" i="2"/>
  <c r="N644" i="2"/>
  <c r="N645" i="2"/>
  <c r="N646" i="2"/>
  <c r="N647" i="2"/>
  <c r="N648" i="2"/>
  <c r="N649" i="2"/>
  <c r="N650" i="2"/>
  <c r="N651" i="2"/>
  <c r="N652" i="2"/>
  <c r="N653" i="2"/>
  <c r="N654" i="2"/>
  <c r="N655" i="2"/>
  <c r="N656" i="2"/>
  <c r="N657" i="2"/>
  <c r="N658" i="2"/>
  <c r="N659" i="2"/>
  <c r="N660" i="2"/>
  <c r="N661" i="2"/>
  <c r="N662" i="2"/>
  <c r="N663" i="2"/>
  <c r="N664" i="2"/>
  <c r="N665" i="2"/>
  <c r="N666" i="2"/>
  <c r="N667" i="2"/>
  <c r="N668" i="2"/>
  <c r="N669" i="2"/>
  <c r="N670" i="2"/>
  <c r="N671" i="2"/>
  <c r="N672" i="2"/>
  <c r="N673" i="2"/>
  <c r="N674" i="2"/>
  <c r="N675" i="2"/>
  <c r="N676" i="2"/>
  <c r="N677" i="2"/>
  <c r="N678" i="2"/>
  <c r="N679" i="2"/>
  <c r="N680" i="2"/>
  <c r="N681" i="2"/>
  <c r="N682" i="2"/>
  <c r="N683" i="2"/>
  <c r="N684" i="2"/>
  <c r="N685" i="2"/>
  <c r="N686" i="2"/>
  <c r="N687" i="2"/>
  <c r="N688" i="2"/>
  <c r="N689" i="2"/>
  <c r="N690" i="2"/>
  <c r="N691" i="2"/>
  <c r="N692" i="2"/>
  <c r="N693" i="2"/>
  <c r="N694" i="2"/>
  <c r="N695" i="2"/>
  <c r="N696" i="2"/>
  <c r="N697" i="2"/>
  <c r="N698" i="2"/>
  <c r="N699" i="2"/>
  <c r="N700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797" i="2"/>
  <c r="N798" i="2"/>
  <c r="N799" i="2"/>
  <c r="N800" i="2"/>
  <c r="N801" i="2"/>
  <c r="N802" i="2"/>
  <c r="N803" i="2"/>
  <c r="N804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833" i="2"/>
  <c r="N834" i="2"/>
  <c r="N835" i="2"/>
  <c r="N836" i="2"/>
  <c r="N837" i="2"/>
  <c r="N838" i="2"/>
  <c r="N839" i="2"/>
  <c r="N840" i="2"/>
  <c r="N841" i="2"/>
  <c r="N842" i="2"/>
  <c r="N843" i="2"/>
  <c r="N844" i="2"/>
  <c r="N845" i="2"/>
  <c r="N846" i="2"/>
  <c r="N847" i="2"/>
  <c r="N848" i="2"/>
  <c r="N849" i="2"/>
  <c r="N850" i="2"/>
  <c r="N851" i="2"/>
  <c r="N852" i="2"/>
  <c r="N853" i="2"/>
  <c r="N854" i="2"/>
  <c r="N855" i="2"/>
  <c r="N856" i="2"/>
  <c r="N857" i="2"/>
  <c r="N858" i="2"/>
  <c r="N859" i="2"/>
  <c r="N860" i="2"/>
  <c r="N861" i="2"/>
  <c r="N862" i="2"/>
  <c r="N863" i="2"/>
  <c r="N864" i="2"/>
  <c r="N865" i="2"/>
  <c r="N866" i="2"/>
  <c r="N867" i="2"/>
  <c r="N868" i="2"/>
  <c r="N869" i="2"/>
  <c r="N870" i="2"/>
  <c r="N871" i="2"/>
  <c r="N872" i="2"/>
  <c r="N873" i="2"/>
  <c r="N874" i="2"/>
  <c r="N875" i="2"/>
  <c r="N876" i="2"/>
  <c r="N877" i="2"/>
  <c r="N878" i="2"/>
  <c r="N879" i="2"/>
  <c r="N880" i="2"/>
  <c r="N881" i="2"/>
  <c r="N882" i="2"/>
  <c r="N883" i="2"/>
  <c r="N884" i="2"/>
  <c r="N885" i="2"/>
  <c r="N886" i="2"/>
  <c r="N887" i="2"/>
  <c r="N888" i="2"/>
  <c r="N889" i="2"/>
  <c r="N890" i="2"/>
  <c r="N891" i="2"/>
  <c r="N892" i="2"/>
  <c r="N893" i="2"/>
  <c r="N894" i="2"/>
  <c r="N895" i="2"/>
  <c r="N896" i="2"/>
  <c r="N897" i="2"/>
  <c r="N898" i="2"/>
  <c r="N899" i="2"/>
  <c r="N900" i="2"/>
  <c r="N901" i="2"/>
  <c r="N902" i="2"/>
  <c r="N903" i="2"/>
  <c r="N904" i="2"/>
  <c r="N905" i="2"/>
  <c r="N906" i="2"/>
  <c r="N907" i="2"/>
  <c r="N908" i="2"/>
  <c r="N909" i="2"/>
  <c r="N910" i="2"/>
  <c r="N911" i="2"/>
  <c r="N912" i="2"/>
  <c r="N913" i="2"/>
  <c r="N914" i="2"/>
  <c r="N915" i="2"/>
  <c r="N916" i="2"/>
  <c r="N917" i="2"/>
  <c r="N918" i="2"/>
  <c r="N919" i="2"/>
  <c r="N920" i="2"/>
  <c r="N921" i="2"/>
  <c r="N922" i="2"/>
  <c r="N923" i="2"/>
  <c r="N924" i="2"/>
  <c r="N925" i="2"/>
  <c r="N926" i="2"/>
  <c r="N927" i="2"/>
  <c r="N928" i="2"/>
  <c r="N929" i="2"/>
  <c r="N930" i="2"/>
  <c r="N931" i="2"/>
  <c r="N932" i="2"/>
  <c r="N933" i="2"/>
  <c r="N934" i="2"/>
  <c r="N935" i="2"/>
  <c r="N936" i="2"/>
  <c r="N937" i="2"/>
  <c r="N938" i="2"/>
  <c r="N939" i="2"/>
  <c r="N940" i="2"/>
  <c r="N941" i="2"/>
  <c r="N942" i="2"/>
  <c r="N943" i="2"/>
  <c r="N944" i="2"/>
  <c r="N945" i="2"/>
  <c r="N946" i="2"/>
  <c r="N947" i="2"/>
  <c r="N948" i="2"/>
  <c r="N949" i="2"/>
  <c r="N950" i="2"/>
  <c r="N951" i="2"/>
  <c r="N952" i="2"/>
  <c r="N953" i="2"/>
  <c r="N954" i="2"/>
  <c r="N955" i="2"/>
  <c r="N956" i="2"/>
  <c r="N957" i="2"/>
  <c r="N958" i="2"/>
  <c r="N959" i="2"/>
  <c r="N960" i="2"/>
  <c r="N961" i="2"/>
  <c r="N962" i="2"/>
  <c r="N963" i="2"/>
  <c r="N964" i="2"/>
  <c r="N965" i="2"/>
  <c r="N966" i="2"/>
  <c r="N967" i="2"/>
  <c r="N968" i="2"/>
  <c r="N969" i="2"/>
  <c r="N970" i="2"/>
  <c r="N971" i="2"/>
  <c r="N972" i="2"/>
  <c r="N973" i="2"/>
  <c r="N974" i="2"/>
  <c r="N975" i="2"/>
  <c r="N976" i="2"/>
  <c r="N977" i="2"/>
  <c r="N978" i="2"/>
  <c r="N979" i="2"/>
  <c r="N980" i="2"/>
  <c r="N981" i="2"/>
  <c r="N982" i="2"/>
  <c r="N983" i="2"/>
  <c r="N984" i="2"/>
  <c r="N985" i="2"/>
  <c r="N986" i="2"/>
  <c r="N987" i="2"/>
  <c r="N988" i="2"/>
  <c r="N989" i="2"/>
  <c r="N990" i="2"/>
  <c r="N991" i="2"/>
  <c r="N992" i="2"/>
  <c r="N993" i="2"/>
  <c r="N994" i="2"/>
  <c r="N995" i="2"/>
  <c r="N996" i="2"/>
  <c r="N997" i="2"/>
  <c r="N998" i="2"/>
  <c r="N999" i="2"/>
  <c r="N1000" i="2"/>
  <c r="N1001" i="2"/>
  <c r="N1002" i="2"/>
  <c r="N1003" i="2"/>
  <c r="N100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C12" i="4"/>
  <c r="G11" i="1" l="1"/>
  <c r="C18" i="1"/>
  <c r="C17" i="1"/>
  <c r="C16" i="1"/>
  <c r="C15" i="1"/>
  <c r="C11" i="1"/>
  <c r="C10" i="1"/>
  <c r="D8" i="1"/>
  <c r="D7" i="1"/>
  <c r="D6" i="1"/>
  <c r="D12" i="1" s="1"/>
  <c r="M2" i="1"/>
  <c r="G10" i="1"/>
  <c r="G9" i="1"/>
  <c r="F31" i="1"/>
  <c r="E31" i="1"/>
  <c r="D31" i="1"/>
  <c r="G31" i="1" s="1"/>
  <c r="F30" i="1"/>
  <c r="E30" i="1"/>
  <c r="D30" i="1"/>
  <c r="G30" i="1" s="1"/>
  <c r="F29" i="1"/>
  <c r="E29" i="1"/>
  <c r="F28" i="1"/>
  <c r="E28" i="1"/>
  <c r="D28" i="1"/>
  <c r="G28" i="1" s="1"/>
  <c r="F27" i="1"/>
  <c r="E27" i="1"/>
  <c r="D27" i="1"/>
  <c r="D33" i="1"/>
  <c r="F38" i="1"/>
  <c r="E38" i="1"/>
  <c r="D38" i="1"/>
  <c r="G38" i="1" s="1"/>
  <c r="F37" i="1"/>
  <c r="E37" i="1"/>
  <c r="D37" i="1"/>
  <c r="G37" i="1" s="1"/>
  <c r="F36" i="1"/>
  <c r="E36" i="1"/>
  <c r="F35" i="1"/>
  <c r="E35" i="1"/>
  <c r="D35" i="1"/>
  <c r="G35" i="1" s="1"/>
  <c r="D29" i="1"/>
  <c r="G29" i="1" s="1"/>
  <c r="F34" i="1"/>
  <c r="E34" i="1"/>
  <c r="D34" i="1"/>
  <c r="G34" i="1" s="1"/>
  <c r="F33" i="1"/>
  <c r="E33" i="1"/>
  <c r="F32" i="1"/>
  <c r="E32" i="1"/>
  <c r="D32" i="1"/>
  <c r="G32" i="1" s="1"/>
  <c r="D36" i="1"/>
  <c r="N5" i="2"/>
  <c r="Q5" i="2" s="1"/>
  <c r="N6" i="2"/>
  <c r="Q6" i="2" s="1"/>
  <c r="N7" i="2"/>
  <c r="Q7" i="2" s="1"/>
  <c r="N8" i="2"/>
  <c r="Q8" i="2" s="1"/>
  <c r="N9" i="2"/>
  <c r="Q9" i="2"/>
  <c r="N10" i="2"/>
  <c r="Q10" i="2"/>
  <c r="N11" i="2"/>
  <c r="Q11" i="2"/>
  <c r="N12" i="2"/>
  <c r="Q12" i="2"/>
  <c r="N13" i="2"/>
  <c r="Q13" i="2"/>
  <c r="G8" i="1" l="1"/>
  <c r="G27" i="1"/>
  <c r="D39" i="1"/>
  <c r="E39" i="1"/>
  <c r="F39" i="1"/>
  <c r="G33" i="1"/>
  <c r="G36" i="1"/>
  <c r="B22" i="1"/>
  <c r="B3" i="1"/>
  <c r="D16" i="1"/>
  <c r="G7" i="1"/>
  <c r="G6" i="1"/>
  <c r="D17" i="1"/>
  <c r="D15" i="1"/>
  <c r="D19" i="1" s="1"/>
  <c r="C9" i="1"/>
  <c r="C8" i="1"/>
  <c r="C7" i="1"/>
  <c r="C6" i="1"/>
  <c r="F12" i="1" l="1"/>
  <c r="G39" i="1"/>
  <c r="D21" i="1"/>
  <c r="B21" i="1"/>
</calcChain>
</file>

<file path=xl/sharedStrings.xml><?xml version="1.0" encoding="utf-8"?>
<sst xmlns="http://schemas.openxmlformats.org/spreadsheetml/2006/main" count="176" uniqueCount="138">
  <si>
    <t>Setări</t>
  </si>
  <si>
    <t>Datele firmei, perioada fiscală și cotele de TVA în vigoare. Lista de sărbători servește la termenul de transmitere în e-Factura.</t>
  </si>
  <si>
    <t>Firma</t>
  </si>
  <si>
    <t>Exemplu Instalații SRL</t>
  </si>
  <si>
    <t>CIF</t>
  </si>
  <si>
    <t>RO12345678</t>
  </si>
  <si>
    <t>Anul</t>
  </si>
  <si>
    <t>Luna (pentru decont)</t>
  </si>
  <si>
    <t>Perioada fiscală</t>
  </si>
  <si>
    <t>Lunară</t>
  </si>
  <si>
    <t>Cota standard</t>
  </si>
  <si>
    <t>Cota redusă</t>
  </si>
  <si>
    <t>Zile lucrătoare pentru transmiterea în e-Factura</t>
  </si>
  <si>
    <t>Data de referință (implicit azi)</t>
  </si>
  <si>
    <t>Perioada trimestrială se aplică firmelor cu cifra de afaceri din anul precedent sub 100.000 euro și fără achiziții intracomunitare (Codul fiscal, art. 322).</t>
  </si>
  <si>
    <t>Sărbători legale 2026</t>
  </si>
  <si>
    <t>Da / Nu</t>
  </si>
  <si>
    <t>Da</t>
  </si>
  <si>
    <t>Nu</t>
  </si>
  <si>
    <t>Jurnalul de vânzări</t>
  </si>
  <si>
    <t>Un rând pentru fiecare factură emisă, inclusiv facturile de stornare (cu minus). TVA se calculează din bază; dacă factura are altă sumă, scrie peste.</t>
  </si>
  <si>
    <t>Nr. crt.</t>
  </si>
  <si>
    <t>Data facturii</t>
  </si>
  <si>
    <t>Nr. factură</t>
  </si>
  <si>
    <t>Client</t>
  </si>
  <si>
    <t>CIF / CNP client</t>
  </si>
  <si>
    <t>Bază 21%</t>
  </si>
  <si>
    <t>TVA 21%</t>
  </si>
  <si>
    <t>Bază 11%</t>
  </si>
  <si>
    <t>TVA 11%</t>
  </si>
  <si>
    <t>Livrări scutite cu drept de deducere</t>
  </si>
  <si>
    <t>Scutite fără drept de deducere</t>
  </si>
  <si>
    <t>Taxare inversă (bază)</t>
  </si>
  <si>
    <t>Total factură</t>
  </si>
  <si>
    <t>Transmisă în e-Factura</t>
  </si>
  <si>
    <t>Termen e-Factura</t>
  </si>
  <si>
    <t>Verificare</t>
  </si>
  <si>
    <t>EXF 1201</t>
  </si>
  <si>
    <t>Exemplu Construct SRL</t>
  </si>
  <si>
    <t>RO23456789</t>
  </si>
  <si>
    <t>EXF 1202</t>
  </si>
  <si>
    <t>Electro Plus SRL</t>
  </si>
  <si>
    <t>RO34567890</t>
  </si>
  <si>
    <t>EXF 1203</t>
  </si>
  <si>
    <t>Casa Verde SRL</t>
  </si>
  <si>
    <t>RO67890123</t>
  </si>
  <si>
    <t>EXF 1204</t>
  </si>
  <si>
    <t>Popescu Ion (persoană fizică)</t>
  </si>
  <si>
    <t>1720315290016</t>
  </si>
  <si>
    <t>EXF 1205</t>
  </si>
  <si>
    <t>Elektro Technik GmbH (Germania)</t>
  </si>
  <si>
    <t>DE123456789</t>
  </si>
  <si>
    <t>EXF 1206</t>
  </si>
  <si>
    <t>Montaj Expert SRL</t>
  </si>
  <si>
    <t>RO56789012</t>
  </si>
  <si>
    <t>EXF 1212</t>
  </si>
  <si>
    <t>Instal Rapid SRL</t>
  </si>
  <si>
    <t>RO45678901</t>
  </si>
  <si>
    <t>EXF 1213</t>
  </si>
  <si>
    <t>Exemplu Construct SRL (stornare parțială EXF 1201)</t>
  </si>
  <si>
    <t>Jurnalul de cumpărări</t>
  </si>
  <si>
    <t>Un rând pentru fiecare factură primită. La taxarea inversă, TVA se calculează automat și apare atât la colectată, cât și la deductibilă.</t>
  </si>
  <si>
    <t>Furnizor</t>
  </si>
  <si>
    <t>CIF furnizor</t>
  </si>
  <si>
    <t>TVA deductibilă 21%</t>
  </si>
  <si>
    <t>TVA deductibilă 11%</t>
  </si>
  <si>
    <t>TVA taxare inversă</t>
  </si>
  <si>
    <t>Achiziții scutite / neimpozabile</t>
  </si>
  <si>
    <t>Găsită în SPV (e-Factura)</t>
  </si>
  <si>
    <t>2210</t>
  </si>
  <si>
    <t>Exemplu Distribuție SRL</t>
  </si>
  <si>
    <t>RO11223344</t>
  </si>
  <si>
    <t>EL 8890</t>
  </si>
  <si>
    <t>Furnizor Energie SA</t>
  </si>
  <si>
    <t>RO22334455</t>
  </si>
  <si>
    <t>CT 112</t>
  </si>
  <si>
    <t>Catering Exemplu SRL</t>
  </si>
  <si>
    <t>RO33445566</t>
  </si>
  <si>
    <t>DE 775</t>
  </si>
  <si>
    <t>Detergenți Expert SRL</t>
  </si>
  <si>
    <t>RO44556677</t>
  </si>
  <si>
    <t>CM 45</t>
  </si>
  <si>
    <t>Colect Metal SRL</t>
  </si>
  <si>
    <t>RO55667788</t>
  </si>
  <si>
    <t>L 2026-10</t>
  </si>
  <si>
    <t>Leasing Auto IFN SA</t>
  </si>
  <si>
    <t>RO66778899</t>
  </si>
  <si>
    <t>OS 3301</t>
  </si>
  <si>
    <t>Office Supplies SRL</t>
  </si>
  <si>
    <t>RO77889900</t>
  </si>
  <si>
    <t>AS 1009</t>
  </si>
  <si>
    <t>Asigurări Exemplu SA</t>
  </si>
  <si>
    <t>RO88990011</t>
  </si>
  <si>
    <t>Decontul de TVA (pregătire D300)</t>
  </si>
  <si>
    <t>Totalurile perioadei din jurnale. Perioada se stabilește din Setări (anul, luna și perioada fiscală).</t>
  </si>
  <si>
    <t>TAXA COLECTATĂ</t>
  </si>
  <si>
    <t>Bază</t>
  </si>
  <si>
    <t>TVA</t>
  </si>
  <si>
    <t>Livrări cu cota de 21%</t>
  </si>
  <si>
    <t>Livrări cu cota de 11%</t>
  </si>
  <si>
    <t>Achiziții cu taxare inversă (TVA colectată)</t>
  </si>
  <si>
    <t>Livrări scutite fără drept de deducere</t>
  </si>
  <si>
    <t>Livrări cu taxare inversă (fără TVA la furnizor)</t>
  </si>
  <si>
    <t>Total TVA colectată</t>
  </si>
  <si>
    <t>TAXA DEDUCTIBILĂ</t>
  </si>
  <si>
    <t>Achiziții cu cota de 21%</t>
  </si>
  <si>
    <t>Achiziții cu cota de 11%</t>
  </si>
  <si>
    <t>Achiziții cu taxare inversă (TVA deductibilă)</t>
  </si>
  <si>
    <t>Total TVA deductibilă</t>
  </si>
  <si>
    <t>Verificări înainte de declarație</t>
  </si>
  <si>
    <t>Facturi emise în perioadă</t>
  </si>
  <si>
    <t>… netransmise în e-Factura</t>
  </si>
  <si>
    <t>… cu observații în jurnal</t>
  </si>
  <si>
    <t>Facturi primite în perioadă</t>
  </si>
  <si>
    <t>… negăsite în SPV</t>
  </si>
  <si>
    <t>Pe luni</t>
  </si>
  <si>
    <t>Luna</t>
  </si>
  <si>
    <t>Vânzări (bază)</t>
  </si>
  <si>
    <t>TVA colectată</t>
  </si>
  <si>
    <t>Cumpărări (bază)</t>
  </si>
  <si>
    <t>TVA deductibilă</t>
  </si>
  <si>
    <t>Diferență (de plată + / de recuperat –)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</si>
  <si>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</si>
  <si>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</si>
  <si>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</si>
  <si>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</si>
  <si>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</si>
  <si>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</si>
  <si>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</si>
  <si>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</si>
  <si>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</si>
  <si>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</si>
  <si>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</si>
  <si>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</si>
  <si>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 an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</si>
  <si>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</si>
  <si>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</si>
  <si>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modelexcel.ro/jurnal-vanzari-cumparari-excel/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</si>
</sst>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263238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sz val="10"/>
      <color rgb="FFFFFFFF"/>
      <name val="Calibri"/>
      <family val="2"/>
    </font>
    <font>
      <b/>
      <sz val="13"/>
      <color rgb="FFFFFFFF"/>
      <name val="Calibri"/>
      <family val="2"/>
    </font>
    <font>
      <sz val="10"/>
      <color rgb="FF5D6B64"/>
      <name val="Calibri"/>
      <family val="2"/>
    </font>
    <font>
      <b/>
      <sz val="10"/>
      <color rgb="FF263238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8FAFB"/>
        <bgColor indexed="64"/>
      </patternFill>
    </fill>
    <fill>
      <patternFill patternType="solid">
        <fgColor rgb="FF2632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CEFF1"/>
        <bgColor indexed="64"/>
      </patternFill>
    </fill>
  </fills>
  <borders count="3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/>
      <right/>
      <top style="thin">
        <color rgb="FFD2DCD9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/>
    <xf numFmtId="0" fontId="1" fillId="0" borderId="1" xfId="0" applyFont="1" applyBorder="1"/>
    <xf numFmtId="4" fontId="1" fillId="0" borderId="0" xfId="0" applyNumberFormat="1" applyFont="1"/>
    <xf numFmtId="0" fontId="1" fillId="0" borderId="1" xfId="0" applyFont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quotePrefix="1" applyFont="1" applyFill="1" applyBorder="1" applyAlignment="1">
      <alignment horizontal="center" vertical="top"/>
    </xf>
    <xf numFmtId="4" fontId="1" fillId="2" borderId="1" xfId="0" applyNumberFormat="1" applyFont="1" applyFill="1" applyBorder="1" applyAlignment="1">
      <alignment vertical="top"/>
    </xf>
    <xf numFmtId="4" fontId="1" fillId="4" borderId="1" xfId="0" applyNumberFormat="1" applyFont="1" applyFill="1" applyBorder="1" applyAlignment="1">
      <alignment vertical="top"/>
    </xf>
    <xf numFmtId="14" fontId="1" fillId="4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vertical="top" wrapText="1"/>
    </xf>
    <xf numFmtId="0" fontId="7" fillId="0" borderId="0" xfId="0" applyFont="1"/>
    <xf numFmtId="0" fontId="9" fillId="0" borderId="0" xfId="0" applyFont="1"/>
    <xf numFmtId="4" fontId="1" fillId="0" borderId="1" xfId="0" applyNumberFormat="1" applyFont="1" applyBorder="1"/>
    <xf numFmtId="0" fontId="4" fillId="5" borderId="1" xfId="0" applyFont="1" applyFill="1" applyBorder="1"/>
    <xf numFmtId="4" fontId="4" fillId="5" borderId="1" xfId="0" applyNumberFormat="1" applyFont="1" applyFill="1" applyBorder="1"/>
    <xf numFmtId="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4" fontId="5" fillId="3" borderId="1" xfId="0" applyNumberFormat="1" applyFont="1" applyFill="1" applyBorder="1"/>
    <xf numFmtId="4" fontId="8" fillId="3" borderId="1" xfId="0" applyNumberFormat="1" applyFont="1" applyFill="1" applyBorder="1"/>
    <xf numFmtId="0" fontId="1" fillId="0" borderId="1" xfId="0" applyFont="1" applyBorder="1" applyAlignment="1">
      <alignment horizontal="center"/>
    </xf>
    <xf numFmtId="0" fontId="10" fillId="0" borderId="0" xfId="0" applyFont="1"/>
    <xf numFmtId="0" fontId="4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7">
    <dxf>
      <fill>
        <patternFill>
          <bgColor rgb="FFFFE68C"/>
        </patternFill>
      </fill>
    </dxf>
    <dxf>
      <font>
        <color rgb="FFB4322A"/>
      </font>
    </dxf>
    <dxf>
      <fill>
        <patternFill>
          <bgColor rgb="FFFFE68C"/>
        </patternFill>
      </fill>
    </dxf>
    <dxf>
      <font>
        <b/>
        <i val="0"/>
        <color rgb="FFFFFFFF"/>
      </font>
      <fill>
        <patternFill>
          <bgColor rgb="FFB4322A"/>
        </patternFill>
      </fill>
    </dxf>
    <dxf>
      <font>
        <b/>
        <i val="0"/>
        <color rgb="FFFFFFFF"/>
      </font>
      <fill>
        <patternFill>
          <bgColor rgb="FFB4322A"/>
        </patternFill>
      </fill>
    </dxf>
    <dxf>
      <font>
        <color rgb="FFB4322A"/>
      </font>
    </dxf>
    <dxf>
      <font>
        <color rgb="FFBFBFB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jurnal-vanzari-cumparari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B3E31-BE31-4163-AAEF-2C3E0BBDDD9D}"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44.7109375" style="1" customWidth="1"/>
    <col min="3" max="5" width="14.7109375" style="1" customWidth="1"/>
    <col min="6" max="6" width="30.7109375" style="1" customWidth="1"/>
    <col min="7" max="7" width="16.7109375" style="1" customWidth="1"/>
    <col min="8" max="16384" width="11.42578125" style="1"/>
  </cols>
  <sheetData>
    <row r="1" spans="2:13" ht="21" x14ac:dyDescent="0.35">
      <c r="B1" s="2" t="s">
        <v>93</v>
      </c>
      <c r="M1" s="22">
        <f>IF(PerFiscala="Trimestrială",DATE(AnJ,3*ROUNDUP(LunaJ/3,0)-2,1),DATE(AnJ,LunaJ,1))</f>
        <v>46296</v>
      </c>
    </row>
    <row r="2" spans="2:13" x14ac:dyDescent="0.2">
      <c r="B2" s="3" t="s">
        <v>94</v>
      </c>
      <c r="M2" s="22">
        <f>IF(PerFiscala="Trimestrială",EOMONTH(M1,2),EOMONTH(M1,0))</f>
        <v>46326</v>
      </c>
    </row>
    <row r="3" spans="2:13" x14ac:dyDescent="0.2">
      <c r="B3" s="4" t="str">
        <f>Firma&amp;"   ·   CIF "&amp;CIF&amp;"   ·   perioada: "&amp;RIGHT("0"&amp;DAY(PerStart),2)&amp;"."&amp;RIGHT("0"&amp;MONTH(PerStart),2)&amp;"."&amp;YEAR(PerStart)&amp;" – "&amp;RIGHT("0"&amp;DAY(PerEnd),2)&amp;"."&amp;RIGHT("0"&amp;MONTH(PerEnd),2)&amp;"."&amp;YEAR(PerEnd)</f>
        <v>Exemplu Instalații SRL   ·   CIF RO12345678   ·   perioada: 01.10.2026 – 31.10.2026</v>
      </c>
    </row>
    <row r="5" spans="2:13" x14ac:dyDescent="0.2">
      <c r="B5" s="9" t="s">
        <v>95</v>
      </c>
      <c r="C5" s="9" t="s">
        <v>96</v>
      </c>
      <c r="D5" s="9" t="s">
        <v>97</v>
      </c>
      <c r="F5" s="9" t="s">
        <v>109</v>
      </c>
      <c r="G5" s="9"/>
    </row>
    <row r="6" spans="2:13" x14ac:dyDescent="0.2">
      <c r="B6" s="11" t="s">
        <v>98</v>
      </c>
      <c r="C6" s="24">
        <f>SUMIFS('Jurnal vânzări'!$G$5:$G$1004,'Jurnal vânzări'!$C$5:$C$1004,"&gt;="&amp;PerStart,'Jurnal vânzări'!$C$5:$C$1004,"&lt;="&amp;PerEnd)</f>
        <v>26047</v>
      </c>
      <c r="D6" s="24">
        <f>SUMIFS('Jurnal vânzări'!$H$5:$H$1004,'Jurnal vânzări'!$C$5:$C$1004,"&gt;="&amp;PerStart,'Jurnal vânzări'!$C$5:$C$1004,"&lt;="&amp;PerEnd)</f>
        <v>5469.869999999999</v>
      </c>
      <c r="F6" s="11" t="s">
        <v>110</v>
      </c>
      <c r="G6" s="31">
        <f>COUNTIFS('Jurnal vânzări'!$C$5:$C$1004,"&gt;="&amp;PerStart,'Jurnal vânzări'!$C$5:$C$1004,"&lt;="&amp;PerEnd)</f>
        <v>9</v>
      </c>
    </row>
    <row r="7" spans="2:13" x14ac:dyDescent="0.2">
      <c r="B7" s="11" t="s">
        <v>99</v>
      </c>
      <c r="C7" s="24">
        <f>SUMIFS('Jurnal vânzări'!$I$5:$I$1004,'Jurnal vânzări'!$C$5:$C$1004,"&gt;="&amp;PerStart,'Jurnal vânzări'!$C$5:$C$1004,"&lt;="&amp;PerEnd)</f>
        <v>0</v>
      </c>
      <c r="D7" s="24">
        <f>SUMIFS('Jurnal vânzări'!$J$5:$J$1004,'Jurnal vânzări'!$C$5:$C$1004,"&gt;="&amp;PerStart,'Jurnal vânzări'!$C$5:$C$1004,"&lt;="&amp;PerEnd)</f>
        <v>0</v>
      </c>
      <c r="F7" s="11" t="s">
        <v>111</v>
      </c>
      <c r="G7" s="31">
        <f>COUNTIFS('Jurnal vânzări'!$C$5:$C$1004,"&gt;="&amp;PerStart,'Jurnal vânzări'!$C$5:$C$1004,"&lt;="&amp;PerEnd,'Jurnal vânzări'!$O$5:$O$1004,"&lt;&gt;Da")</f>
        <v>2</v>
      </c>
    </row>
    <row r="8" spans="2:13" x14ac:dyDescent="0.2">
      <c r="B8" s="11" t="s">
        <v>100</v>
      </c>
      <c r="C8" s="24">
        <f>SUMIFS('Jurnal cumpărări'!$K$5:$K$1004,'Jurnal cumpărări'!$C$5:$C$1004,"&gt;="&amp;PerStart,'Jurnal cumpărări'!$C$5:$C$1004,"&lt;="&amp;PerEnd)</f>
        <v>3200</v>
      </c>
      <c r="D8" s="24">
        <f>SUMIFS('Jurnal cumpărări'!$L$5:$L$1004,'Jurnal cumpărări'!$C$5:$C$1004,"&gt;="&amp;PerStart,'Jurnal cumpărări'!$C$5:$C$1004,"&lt;="&amp;PerEnd)</f>
        <v>672</v>
      </c>
      <c r="F8" s="11" t="s">
        <v>112</v>
      </c>
      <c r="G8" s="31">
        <f ca="1">SUMPRODUCT(('Jurnal vânzări'!$C$5:$C$1004&gt;=PerStart)*('Jurnal vânzări'!$C$5:$C$1004&lt;=PerEnd)*('Jurnal vânzări'!$Q$5:$Q$1004&lt;&gt;""))</f>
        <v>3</v>
      </c>
    </row>
    <row r="9" spans="2:13" x14ac:dyDescent="0.2">
      <c r="B9" s="11" t="s">
        <v>30</v>
      </c>
      <c r="C9" s="24">
        <f>SUMIFS('Jurnal vânzări'!$K$5:$K$1004,'Jurnal vânzări'!$C$5:$C$1004,"&gt;="&amp;PerStart,'Jurnal vânzări'!$C$5:$C$1004,"&lt;="&amp;PerEnd)</f>
        <v>6400</v>
      </c>
      <c r="D9" s="24">
        <f>0</f>
        <v>0</v>
      </c>
      <c r="F9" s="11" t="s">
        <v>113</v>
      </c>
      <c r="G9" s="31">
        <f>COUNTIFS('Jurnal cumpărări'!$C$5:$C$1004,"&gt;="&amp;PerStart,'Jurnal cumpărări'!$C$5:$C$1004,"&lt;="&amp;PerEnd)</f>
        <v>9</v>
      </c>
    </row>
    <row r="10" spans="2:13" x14ac:dyDescent="0.2">
      <c r="B10" s="11" t="s">
        <v>101</v>
      </c>
      <c r="C10" s="24">
        <f>SUMIFS('Jurnal vânzări'!$L$5:$L$1004,'Jurnal vânzări'!$C$5:$C$1004,"&gt;="&amp;PerStart,'Jurnal vânzări'!$C$5:$C$1004,"&lt;="&amp;PerEnd)</f>
        <v>0</v>
      </c>
      <c r="D10" s="24">
        <f>0</f>
        <v>0</v>
      </c>
      <c r="F10" s="11" t="s">
        <v>114</v>
      </c>
      <c r="G10" s="31">
        <f>COUNTIFS('Jurnal cumpărări'!$C$5:$C$1004,"&gt;="&amp;PerStart,'Jurnal cumpărări'!$C$5:$C$1004,"&lt;="&amp;PerEnd,'Jurnal cumpărări'!$O$5:$O$1004,"Nu")</f>
        <v>1</v>
      </c>
    </row>
    <row r="11" spans="2:13" x14ac:dyDescent="0.2">
      <c r="B11" s="11" t="s">
        <v>102</v>
      </c>
      <c r="C11" s="24">
        <f>SUMIFS('Jurnal vânzări'!$M$5:$M$1004,'Jurnal vânzări'!$C$5:$C$1004,"&gt;="&amp;PerStart,'Jurnal vânzări'!$C$5:$C$1004,"&lt;="&amp;PerEnd)</f>
        <v>0</v>
      </c>
      <c r="D11" s="24">
        <f>0</f>
        <v>0</v>
      </c>
      <c r="F11" s="11" t="s">
        <v>112</v>
      </c>
      <c r="G11" s="31">
        <f>SUMPRODUCT(('Jurnal cumpărări'!$C$5:$C$1004&gt;=PerStart)*('Jurnal cumpărări'!$C$5:$C$1004&lt;=PerEnd)*('Jurnal cumpărări'!$P$5:$P$1004&lt;&gt;""))</f>
        <v>3</v>
      </c>
    </row>
    <row r="12" spans="2:13" ht="27.95" customHeight="1" x14ac:dyDescent="0.2">
      <c r="B12" s="25" t="s">
        <v>103</v>
      </c>
      <c r="C12" s="26"/>
      <c r="D12" s="26">
        <f>SUM(D6:D11)</f>
        <v>6141.869999999999</v>
      </c>
      <c r="F12" s="33" t="str">
        <f ca="1">IF(G7+G8+G10+G11=0,"Jurnalele sunt în ordine pentru această perioadă.","Rezolvă observațiile înainte de a depune decontul.")</f>
        <v>Rezolvă observațiile înainte de a depune decontul.</v>
      </c>
      <c r="G12" s="34"/>
    </row>
    <row r="13" spans="2:13" x14ac:dyDescent="0.2">
      <c r="C13" s="12"/>
      <c r="D13" s="12"/>
    </row>
    <row r="14" spans="2:13" x14ac:dyDescent="0.2">
      <c r="B14" s="9" t="s">
        <v>104</v>
      </c>
      <c r="C14" s="27" t="s">
        <v>96</v>
      </c>
      <c r="D14" s="27" t="s">
        <v>97</v>
      </c>
    </row>
    <row r="15" spans="2:13" x14ac:dyDescent="0.2">
      <c r="B15" s="11" t="s">
        <v>105</v>
      </c>
      <c r="C15" s="24">
        <f>SUMIFS('Jurnal cumpărări'!$G$5:$G$1004,'Jurnal cumpărări'!$C$5:$C$1004,"&gt;="&amp;PerStart,'Jurnal cumpărări'!$C$5:$C$1004,"&lt;="&amp;PerEnd)</f>
        <v>14170</v>
      </c>
      <c r="D15" s="24">
        <f>SUMIFS('Jurnal cumpărări'!$H$5:$H$1004,'Jurnal cumpărări'!$C$5:$C$1004,"&gt;="&amp;PerStart,'Jurnal cumpărări'!$C$5:$C$1004,"&lt;="&amp;PerEnd)</f>
        <v>2975.7000000000003</v>
      </c>
    </row>
    <row r="16" spans="2:13" x14ac:dyDescent="0.2">
      <c r="B16" s="11" t="s">
        <v>106</v>
      </c>
      <c r="C16" s="24">
        <f>SUMIFS('Jurnal cumpărări'!$I$5:$I$1004,'Jurnal cumpărări'!$C$5:$C$1004,"&gt;="&amp;PerStart,'Jurnal cumpărări'!$C$5:$C$1004,"&lt;="&amp;PerEnd)</f>
        <v>900</v>
      </c>
      <c r="D16" s="24">
        <f>SUMIFS('Jurnal cumpărări'!$J$5:$J$1004,'Jurnal cumpărări'!$C$5:$C$1004,"&gt;="&amp;PerStart,'Jurnal cumpărări'!$C$5:$C$1004,"&lt;="&amp;PerEnd)</f>
        <v>99</v>
      </c>
    </row>
    <row r="17" spans="2:7" x14ac:dyDescent="0.2">
      <c r="B17" s="11" t="s">
        <v>107</v>
      </c>
      <c r="C17" s="24">
        <f>SUMIFS('Jurnal cumpărări'!$K$5:$K$1004,'Jurnal cumpărări'!$C$5:$C$1004,"&gt;="&amp;PerStart,'Jurnal cumpărări'!$C$5:$C$1004,"&lt;="&amp;PerEnd)</f>
        <v>3200</v>
      </c>
      <c r="D17" s="24">
        <f>SUMIFS('Jurnal cumpărări'!$L$5:$L$1004,'Jurnal cumpărări'!$C$5:$C$1004,"&gt;="&amp;PerStart,'Jurnal cumpărări'!$C$5:$C$1004,"&lt;="&amp;PerEnd)</f>
        <v>672</v>
      </c>
    </row>
    <row r="18" spans="2:7" x14ac:dyDescent="0.2">
      <c r="B18" s="11" t="s">
        <v>67</v>
      </c>
      <c r="C18" s="24">
        <f>SUMIFS('Jurnal cumpărări'!$M$5:$M$1004,'Jurnal cumpărări'!$C$5:$C$1004,"&gt;="&amp;PerStart,'Jurnal cumpărări'!$C$5:$C$1004,"&lt;="&amp;PerEnd)</f>
        <v>1450</v>
      </c>
      <c r="D18" s="24">
        <f>0</f>
        <v>0</v>
      </c>
    </row>
    <row r="19" spans="2:7" x14ac:dyDescent="0.2">
      <c r="B19" s="25" t="s">
        <v>108</v>
      </c>
      <c r="C19" s="26"/>
      <c r="D19" s="26">
        <f>SUM(D15:D18)</f>
        <v>3746.7000000000003</v>
      </c>
    </row>
    <row r="20" spans="2:7" x14ac:dyDescent="0.2">
      <c r="C20" s="12"/>
      <c r="D20" s="12"/>
    </row>
    <row r="21" spans="2:7" ht="17.25" x14ac:dyDescent="0.3">
      <c r="B21" s="28" t="str">
        <f>IF(D12&gt;=D19,"TVA DE PLATĂ","TVA DE RAMBURSAT / DE REPORTAT")</f>
        <v>TVA DE PLATĂ</v>
      </c>
      <c r="C21" s="29"/>
      <c r="D21" s="30">
        <f>ABS(D12-D19)</f>
        <v>2395.1699999999987</v>
      </c>
    </row>
    <row r="22" spans="2:7" x14ac:dyDescent="0.2">
      <c r="B22" s="23" t="str">
        <f>"Termen de depunere a decontului (D300) și de plată: "&amp;RIGHT("0"&amp;DAY(DATE(YEAR(PerEnd),MONTH(PerEnd)+1,25)),2)&amp;"."&amp;RIGHT("0"&amp;MONTH(DATE(YEAR(PerEnd),MONTH(PerEnd)+1,25)),2)&amp;"."&amp;YEAR(DATE(YEAR(PerEnd),MONTH(PerEnd)+1,25))</f>
        <v>Termen de depunere a decontului (D300) și de plată: 25.11.2026</v>
      </c>
    </row>
    <row r="25" spans="2:7" x14ac:dyDescent="0.2">
      <c r="B25" s="32" t="s">
        <v>115</v>
      </c>
    </row>
    <row r="26" spans="2:7" ht="30" customHeight="1" x14ac:dyDescent="0.2">
      <c r="B26" s="9" t="s">
        <v>116</v>
      </c>
      <c r="C26" s="9" t="s">
        <v>117</v>
      </c>
      <c r="D26" s="9" t="s">
        <v>118</v>
      </c>
      <c r="E26" s="9" t="s">
        <v>119</v>
      </c>
      <c r="F26" s="9" t="s">
        <v>120</v>
      </c>
      <c r="G26" s="9" t="s">
        <v>121</v>
      </c>
    </row>
    <row r="27" spans="2:7" x14ac:dyDescent="0.2">
      <c r="B27" s="11" t="s">
        <v>122</v>
      </c>
      <c r="C27" s="24">
        <f>SUMIFS('Jurnal vânzări'!$G$5:$G$1004,'Jurnal vânzări'!$C$5:$C$1004,"&gt;="&amp;DATE(AnJ,1,1),'Jurnal vânzări'!$C$5:$C$1004,"&lt;"&amp;DATE(AnJ,2,1))+SUMIFS('Jurnal vânzări'!$I$5:$I$1004,'Jurnal vânzări'!$C$5:$C$1004,"&gt;="&amp;DATE(AnJ,1,1),'Jurnal vânzări'!$C$5:$C$1004,"&lt;"&amp;DATE(AnJ,2,1))+SUMIFS('Jurnal vânzări'!$K$5:$K$1004,'Jurnal vânzări'!$C$5:$C$1004,"&gt;="&amp;DATE(AnJ,1,1),'Jurnal vânzări'!$C$5:$C$1004,"&lt;"&amp;DATE(AnJ,2,1))+SUMIFS('Jurnal vânzări'!$L$5:$L$1004,'Jurnal vânzări'!$C$5:$C$1004,"&gt;="&amp;DATE(AnJ,1,1),'Jurnal vânzări'!$C$5:$C$1004,"&lt;"&amp;DATE(AnJ,2,1))+SUMIFS('Jurnal vânzări'!$M$5:$M$1004,'Jurnal vânzări'!$C$5:$C$1004,"&gt;="&amp;DATE(AnJ,1,1),'Jurnal vânzări'!$C$5:$C$1004,"&lt;"&amp;DATE(AnJ,2,1))</f>
        <v>0</v>
      </c>
      <c r="D27" s="24">
        <f>SUMIFS('Jurnal vânzări'!$H$5:$H$1004,'Jurnal vânzări'!$C$5:$C$1004,"&gt;="&amp;DATE(AnJ,1,1),'Jurnal vânzări'!$C$5:$C$1004,"&lt;"&amp;DATE(AnJ,2,1))+SUMIFS('Jurnal vânzări'!$J$5:$J$1004,'Jurnal vânzări'!$C$5:$C$1004,"&gt;="&amp;DATE(AnJ,1,1),'Jurnal vânzări'!$C$5:$C$1004,"&lt;"&amp;DATE(AnJ,2,1))+SUMIFS('Jurnal cumpărări'!$L$5:$L$1004,'Jurnal cumpărări'!$C$5:$C$1004,"&gt;="&amp;DATE(AnJ,1,1),'Jurnal cumpărări'!$C$5:$C$1004,"&lt;"&amp;DATE(AnJ,2,1))</f>
        <v>0</v>
      </c>
      <c r="E27" s="24">
        <f>SUMIFS('Jurnal cumpărări'!$G$5:$G$1004,'Jurnal cumpărări'!$C$5:$C$1004,"&gt;="&amp;DATE(AnJ,1,1),'Jurnal cumpărări'!$C$5:$C$1004,"&lt;"&amp;DATE(AnJ,2,1))+SUMIFS('Jurnal cumpărări'!$I$5:$I$1004,'Jurnal cumpărări'!$C$5:$C$1004,"&gt;="&amp;DATE(AnJ,1,1),'Jurnal cumpărări'!$C$5:$C$1004,"&lt;"&amp;DATE(AnJ,2,1))+SUMIFS('Jurnal cumpărări'!$K$5:$K$1004,'Jurnal cumpărări'!$C$5:$C$1004,"&gt;="&amp;DATE(AnJ,1,1),'Jurnal cumpărări'!$C$5:$C$1004,"&lt;"&amp;DATE(AnJ,2,1))+SUMIFS('Jurnal cumpărări'!$M$5:$M$1004,'Jurnal cumpărări'!$C$5:$C$1004,"&gt;="&amp;DATE(AnJ,1,1),'Jurnal cumpărări'!$C$5:$C$1004,"&lt;"&amp;DATE(AnJ,2,1))</f>
        <v>0</v>
      </c>
      <c r="F27" s="24">
        <f>SUMIFS('Jurnal cumpărări'!$H$5:$H$1004,'Jurnal cumpărări'!$C$5:$C$1004,"&gt;="&amp;DATE(AnJ,1,1),'Jurnal cumpărări'!$C$5:$C$1004,"&lt;"&amp;DATE(AnJ,2,1))+SUMIFS('Jurnal cumpărări'!$J$5:$J$1004,'Jurnal cumpărări'!$C$5:$C$1004,"&gt;="&amp;DATE(AnJ,1,1),'Jurnal cumpărări'!$C$5:$C$1004,"&lt;"&amp;DATE(AnJ,2,1))+SUMIFS('Jurnal cumpărări'!$L$5:$L$1004,'Jurnal cumpărări'!$C$5:$C$1004,"&gt;="&amp;DATE(AnJ,1,1),'Jurnal cumpărări'!$C$5:$C$1004,"&lt;"&amp;DATE(AnJ,2,1))</f>
        <v>0</v>
      </c>
      <c r="G27" s="24">
        <f t="shared" ref="G27:G38" si="0">D27-F27</f>
        <v>0</v>
      </c>
    </row>
    <row r="28" spans="2:7" x14ac:dyDescent="0.2">
      <c r="B28" s="11" t="s">
        <v>123</v>
      </c>
      <c r="C28" s="24">
        <f>SUMIFS('Jurnal vânzări'!$G$5:$G$1004,'Jurnal vânzări'!$C$5:$C$1004,"&gt;="&amp;DATE(AnJ,2,1),'Jurnal vânzări'!$C$5:$C$1004,"&lt;"&amp;DATE(AnJ,3,1))+SUMIFS('Jurnal vânzări'!$I$5:$I$1004,'Jurnal vânzări'!$C$5:$C$1004,"&gt;="&amp;DATE(AnJ,2,1),'Jurnal vânzări'!$C$5:$C$1004,"&lt;"&amp;DATE(AnJ,3,1))+SUMIFS('Jurnal vânzări'!$K$5:$K$1004,'Jurnal vânzări'!$C$5:$C$1004,"&gt;="&amp;DATE(AnJ,2,1),'Jurnal vânzări'!$C$5:$C$1004,"&lt;"&amp;DATE(AnJ,3,1))+SUMIFS('Jurnal vânzări'!$L$5:$L$1004,'Jurnal vânzări'!$C$5:$C$1004,"&gt;="&amp;DATE(AnJ,2,1),'Jurnal vânzări'!$C$5:$C$1004,"&lt;"&amp;DATE(AnJ,3,1))+SUMIFS('Jurnal vânzări'!$M$5:$M$1004,'Jurnal vânzări'!$C$5:$C$1004,"&gt;="&amp;DATE(AnJ,2,1),'Jurnal vânzări'!$C$5:$C$1004,"&lt;"&amp;DATE(AnJ,3,1))</f>
        <v>0</v>
      </c>
      <c r="D28" s="24">
        <f>SUMIFS('Jurnal vânzări'!$H$5:$H$1004,'Jurnal vânzări'!$C$5:$C$1004,"&gt;="&amp;DATE(AnJ,2,1),'Jurnal vânzări'!$C$5:$C$1004,"&lt;"&amp;DATE(AnJ,3,1))+SUMIFS('Jurnal vânzări'!$J$5:$J$1004,'Jurnal vânzări'!$C$5:$C$1004,"&gt;="&amp;DATE(AnJ,2,1),'Jurnal vânzări'!$C$5:$C$1004,"&lt;"&amp;DATE(AnJ,3,1))+SUMIFS('Jurnal cumpărări'!$L$5:$L$1004,'Jurnal cumpărări'!$C$5:$C$1004,"&gt;="&amp;DATE(AnJ,2,1),'Jurnal cumpărări'!$C$5:$C$1004,"&lt;"&amp;DATE(AnJ,3,1))</f>
        <v>0</v>
      </c>
      <c r="E28" s="24">
        <f>SUMIFS('Jurnal cumpărări'!$G$5:$G$1004,'Jurnal cumpărări'!$C$5:$C$1004,"&gt;="&amp;DATE(AnJ,2,1),'Jurnal cumpărări'!$C$5:$C$1004,"&lt;"&amp;DATE(AnJ,3,1))+SUMIFS('Jurnal cumpărări'!$I$5:$I$1004,'Jurnal cumpărări'!$C$5:$C$1004,"&gt;="&amp;DATE(AnJ,2,1),'Jurnal cumpărări'!$C$5:$C$1004,"&lt;"&amp;DATE(AnJ,3,1))+SUMIFS('Jurnal cumpărări'!$K$5:$K$1004,'Jurnal cumpărări'!$C$5:$C$1004,"&gt;="&amp;DATE(AnJ,2,1),'Jurnal cumpărări'!$C$5:$C$1004,"&lt;"&amp;DATE(AnJ,3,1))+SUMIFS('Jurnal cumpărări'!$M$5:$M$1004,'Jurnal cumpărări'!$C$5:$C$1004,"&gt;="&amp;DATE(AnJ,2,1),'Jurnal cumpărări'!$C$5:$C$1004,"&lt;"&amp;DATE(AnJ,3,1))</f>
        <v>0</v>
      </c>
      <c r="F28" s="24">
        <f>SUMIFS('Jurnal cumpărări'!$H$5:$H$1004,'Jurnal cumpărări'!$C$5:$C$1004,"&gt;="&amp;DATE(AnJ,2,1),'Jurnal cumpărări'!$C$5:$C$1004,"&lt;"&amp;DATE(AnJ,3,1))+SUMIFS('Jurnal cumpărări'!$J$5:$J$1004,'Jurnal cumpărări'!$C$5:$C$1004,"&gt;="&amp;DATE(AnJ,2,1),'Jurnal cumpărări'!$C$5:$C$1004,"&lt;"&amp;DATE(AnJ,3,1))+SUMIFS('Jurnal cumpărări'!$L$5:$L$1004,'Jurnal cumpărări'!$C$5:$C$1004,"&gt;="&amp;DATE(AnJ,2,1),'Jurnal cumpărări'!$C$5:$C$1004,"&lt;"&amp;DATE(AnJ,3,1))</f>
        <v>0</v>
      </c>
      <c r="G28" s="24">
        <f t="shared" si="0"/>
        <v>0</v>
      </c>
    </row>
    <row r="29" spans="2:7" x14ac:dyDescent="0.2">
      <c r="B29" s="11" t="s">
        <v>124</v>
      </c>
      <c r="C29" s="24">
        <f>SUMIFS('Jurnal vânzări'!$G$5:$G$1004,'Jurnal vânzări'!$C$5:$C$1004,"&gt;="&amp;DATE(AnJ,3,1),'Jurnal vânzări'!$C$5:$C$1004,"&lt;"&amp;DATE(AnJ,4,1))+SUMIFS('Jurnal vânzări'!$I$5:$I$1004,'Jurnal vânzări'!$C$5:$C$1004,"&gt;="&amp;DATE(AnJ,3,1),'Jurnal vânzări'!$C$5:$C$1004,"&lt;"&amp;DATE(AnJ,4,1))+SUMIFS('Jurnal vânzări'!$K$5:$K$1004,'Jurnal vânzări'!$C$5:$C$1004,"&gt;="&amp;DATE(AnJ,3,1),'Jurnal vânzări'!$C$5:$C$1004,"&lt;"&amp;DATE(AnJ,4,1))+SUMIFS('Jurnal vânzări'!$L$5:$L$1004,'Jurnal vânzări'!$C$5:$C$1004,"&gt;="&amp;DATE(AnJ,3,1),'Jurnal vânzări'!$C$5:$C$1004,"&lt;"&amp;DATE(AnJ,4,1))+SUMIFS('Jurnal vânzări'!$M$5:$M$1004,'Jurnal vânzări'!$C$5:$C$1004,"&gt;="&amp;DATE(AnJ,3,1),'Jurnal vânzări'!$C$5:$C$1004,"&lt;"&amp;DATE(AnJ,4,1))</f>
        <v>0</v>
      </c>
      <c r="D29" s="24">
        <f>SUMIFS('Jurnal vânzări'!$H$5:$H$1004,'Jurnal vânzări'!$C$5:$C$1004,"&gt;="&amp;DATE(AnJ,3,1),'Jurnal vânzări'!$C$5:$C$1004,"&lt;"&amp;DATE(AnJ,4,1))+SUMIFS('Jurnal vânzări'!$J$5:$J$1004,'Jurnal vânzări'!$C$5:$C$1004,"&gt;="&amp;DATE(AnJ,3,1),'Jurnal vânzări'!$C$5:$C$1004,"&lt;"&amp;DATE(AnJ,4,1))+SUMIFS('Jurnal cumpărări'!$L$5:$L$1004,'Jurnal cumpărări'!$C$5:$C$1004,"&gt;="&amp;DATE(AnJ,3,1),'Jurnal cumpărări'!$C$5:$C$1004,"&lt;"&amp;DATE(AnJ,4,1))</f>
        <v>0</v>
      </c>
      <c r="E29" s="24">
        <f>SUMIFS('Jurnal cumpărări'!$G$5:$G$1004,'Jurnal cumpărări'!$C$5:$C$1004,"&gt;="&amp;DATE(AnJ,3,1),'Jurnal cumpărări'!$C$5:$C$1004,"&lt;"&amp;DATE(AnJ,4,1))+SUMIFS('Jurnal cumpărări'!$I$5:$I$1004,'Jurnal cumpărări'!$C$5:$C$1004,"&gt;="&amp;DATE(AnJ,3,1),'Jurnal cumpărări'!$C$5:$C$1004,"&lt;"&amp;DATE(AnJ,4,1))+SUMIFS('Jurnal cumpărări'!$K$5:$K$1004,'Jurnal cumpărări'!$C$5:$C$1004,"&gt;="&amp;DATE(AnJ,3,1),'Jurnal cumpărări'!$C$5:$C$1004,"&lt;"&amp;DATE(AnJ,4,1))+SUMIFS('Jurnal cumpărări'!$M$5:$M$1004,'Jurnal cumpărări'!$C$5:$C$1004,"&gt;="&amp;DATE(AnJ,3,1),'Jurnal cumpărări'!$C$5:$C$1004,"&lt;"&amp;DATE(AnJ,4,1))</f>
        <v>0</v>
      </c>
      <c r="F29" s="24">
        <f>SUMIFS('Jurnal cumpărări'!$H$5:$H$1004,'Jurnal cumpărări'!$C$5:$C$1004,"&gt;="&amp;DATE(AnJ,3,1),'Jurnal cumpărări'!$C$5:$C$1004,"&lt;"&amp;DATE(AnJ,4,1))+SUMIFS('Jurnal cumpărări'!$J$5:$J$1004,'Jurnal cumpărări'!$C$5:$C$1004,"&gt;="&amp;DATE(AnJ,3,1),'Jurnal cumpărări'!$C$5:$C$1004,"&lt;"&amp;DATE(AnJ,4,1))+SUMIFS('Jurnal cumpărări'!$L$5:$L$1004,'Jurnal cumpărări'!$C$5:$C$1004,"&gt;="&amp;DATE(AnJ,3,1),'Jurnal cumpărări'!$C$5:$C$1004,"&lt;"&amp;DATE(AnJ,4,1))</f>
        <v>0</v>
      </c>
      <c r="G29" s="24">
        <f t="shared" si="0"/>
        <v>0</v>
      </c>
    </row>
    <row r="30" spans="2:7" x14ac:dyDescent="0.2">
      <c r="B30" s="11" t="s">
        <v>125</v>
      </c>
      <c r="C30" s="24">
        <f>SUMIFS('Jurnal vânzări'!$G$5:$G$1004,'Jurnal vânzări'!$C$5:$C$1004,"&gt;="&amp;DATE(AnJ,4,1),'Jurnal vânzări'!$C$5:$C$1004,"&lt;"&amp;DATE(AnJ,5,1))+SUMIFS('Jurnal vânzări'!$I$5:$I$1004,'Jurnal vânzări'!$C$5:$C$1004,"&gt;="&amp;DATE(AnJ,4,1),'Jurnal vânzări'!$C$5:$C$1004,"&lt;"&amp;DATE(AnJ,5,1))+SUMIFS('Jurnal vânzări'!$K$5:$K$1004,'Jurnal vânzări'!$C$5:$C$1004,"&gt;="&amp;DATE(AnJ,4,1),'Jurnal vânzări'!$C$5:$C$1004,"&lt;"&amp;DATE(AnJ,5,1))+SUMIFS('Jurnal vânzări'!$L$5:$L$1004,'Jurnal vânzări'!$C$5:$C$1004,"&gt;="&amp;DATE(AnJ,4,1),'Jurnal vânzări'!$C$5:$C$1004,"&lt;"&amp;DATE(AnJ,5,1))+SUMIFS('Jurnal vânzări'!$M$5:$M$1004,'Jurnal vânzări'!$C$5:$C$1004,"&gt;="&amp;DATE(AnJ,4,1),'Jurnal vânzări'!$C$5:$C$1004,"&lt;"&amp;DATE(AnJ,5,1))</f>
        <v>0</v>
      </c>
      <c r="D30" s="24">
        <f>SUMIFS('Jurnal vânzări'!$H$5:$H$1004,'Jurnal vânzări'!$C$5:$C$1004,"&gt;="&amp;DATE(AnJ,4,1),'Jurnal vânzări'!$C$5:$C$1004,"&lt;"&amp;DATE(AnJ,5,1))+SUMIFS('Jurnal vânzări'!$J$5:$J$1004,'Jurnal vânzări'!$C$5:$C$1004,"&gt;="&amp;DATE(AnJ,4,1),'Jurnal vânzări'!$C$5:$C$1004,"&lt;"&amp;DATE(AnJ,5,1))+SUMIFS('Jurnal cumpărări'!$L$5:$L$1004,'Jurnal cumpărări'!$C$5:$C$1004,"&gt;="&amp;DATE(AnJ,4,1),'Jurnal cumpărări'!$C$5:$C$1004,"&lt;"&amp;DATE(AnJ,5,1))</f>
        <v>0</v>
      </c>
      <c r="E30" s="24">
        <f>SUMIFS('Jurnal cumpărări'!$G$5:$G$1004,'Jurnal cumpărări'!$C$5:$C$1004,"&gt;="&amp;DATE(AnJ,4,1),'Jurnal cumpărări'!$C$5:$C$1004,"&lt;"&amp;DATE(AnJ,5,1))+SUMIFS('Jurnal cumpărări'!$I$5:$I$1004,'Jurnal cumpărări'!$C$5:$C$1004,"&gt;="&amp;DATE(AnJ,4,1),'Jurnal cumpărări'!$C$5:$C$1004,"&lt;"&amp;DATE(AnJ,5,1))+SUMIFS('Jurnal cumpărări'!$K$5:$K$1004,'Jurnal cumpărări'!$C$5:$C$1004,"&gt;="&amp;DATE(AnJ,4,1),'Jurnal cumpărări'!$C$5:$C$1004,"&lt;"&amp;DATE(AnJ,5,1))+SUMIFS('Jurnal cumpărări'!$M$5:$M$1004,'Jurnal cumpărări'!$C$5:$C$1004,"&gt;="&amp;DATE(AnJ,4,1),'Jurnal cumpărări'!$C$5:$C$1004,"&lt;"&amp;DATE(AnJ,5,1))</f>
        <v>0</v>
      </c>
      <c r="F30" s="24">
        <f>SUMIFS('Jurnal cumpărări'!$H$5:$H$1004,'Jurnal cumpărări'!$C$5:$C$1004,"&gt;="&amp;DATE(AnJ,4,1),'Jurnal cumpărări'!$C$5:$C$1004,"&lt;"&amp;DATE(AnJ,5,1))+SUMIFS('Jurnal cumpărări'!$J$5:$J$1004,'Jurnal cumpărări'!$C$5:$C$1004,"&gt;="&amp;DATE(AnJ,4,1),'Jurnal cumpărări'!$C$5:$C$1004,"&lt;"&amp;DATE(AnJ,5,1))+SUMIFS('Jurnal cumpărări'!$L$5:$L$1004,'Jurnal cumpărări'!$C$5:$C$1004,"&gt;="&amp;DATE(AnJ,4,1),'Jurnal cumpărări'!$C$5:$C$1004,"&lt;"&amp;DATE(AnJ,5,1))</f>
        <v>0</v>
      </c>
      <c r="G30" s="24">
        <f t="shared" si="0"/>
        <v>0</v>
      </c>
    </row>
    <row r="31" spans="2:7" x14ac:dyDescent="0.2">
      <c r="B31" s="11" t="s">
        <v>126</v>
      </c>
      <c r="C31" s="24">
        <f>SUMIFS('Jurnal vânzări'!$G$5:$G$1004,'Jurnal vânzări'!$C$5:$C$1004,"&gt;="&amp;DATE(AnJ,5,1),'Jurnal vânzări'!$C$5:$C$1004,"&lt;"&amp;DATE(AnJ,6,1))+SUMIFS('Jurnal vânzări'!$I$5:$I$1004,'Jurnal vânzări'!$C$5:$C$1004,"&gt;="&amp;DATE(AnJ,5,1),'Jurnal vânzări'!$C$5:$C$1004,"&lt;"&amp;DATE(AnJ,6,1))+SUMIFS('Jurnal vânzări'!$K$5:$K$1004,'Jurnal vânzări'!$C$5:$C$1004,"&gt;="&amp;DATE(AnJ,5,1),'Jurnal vânzări'!$C$5:$C$1004,"&lt;"&amp;DATE(AnJ,6,1))+SUMIFS('Jurnal vânzări'!$L$5:$L$1004,'Jurnal vânzări'!$C$5:$C$1004,"&gt;="&amp;DATE(AnJ,5,1),'Jurnal vânzări'!$C$5:$C$1004,"&lt;"&amp;DATE(AnJ,6,1))+SUMIFS('Jurnal vânzări'!$M$5:$M$1004,'Jurnal vânzări'!$C$5:$C$1004,"&gt;="&amp;DATE(AnJ,5,1),'Jurnal vânzări'!$C$5:$C$1004,"&lt;"&amp;DATE(AnJ,6,1))</f>
        <v>0</v>
      </c>
      <c r="D31" s="24">
        <f>SUMIFS('Jurnal vânzări'!$H$5:$H$1004,'Jurnal vânzări'!$C$5:$C$1004,"&gt;="&amp;DATE(AnJ,5,1),'Jurnal vânzări'!$C$5:$C$1004,"&lt;"&amp;DATE(AnJ,6,1))+SUMIFS('Jurnal vânzări'!$J$5:$J$1004,'Jurnal vânzări'!$C$5:$C$1004,"&gt;="&amp;DATE(AnJ,5,1),'Jurnal vânzări'!$C$5:$C$1004,"&lt;"&amp;DATE(AnJ,6,1))+SUMIFS('Jurnal cumpărări'!$L$5:$L$1004,'Jurnal cumpărări'!$C$5:$C$1004,"&gt;="&amp;DATE(AnJ,5,1),'Jurnal cumpărări'!$C$5:$C$1004,"&lt;"&amp;DATE(AnJ,6,1))</f>
        <v>0</v>
      </c>
      <c r="E31" s="24">
        <f>SUMIFS('Jurnal cumpărări'!$G$5:$G$1004,'Jurnal cumpărări'!$C$5:$C$1004,"&gt;="&amp;DATE(AnJ,5,1),'Jurnal cumpărări'!$C$5:$C$1004,"&lt;"&amp;DATE(AnJ,6,1))+SUMIFS('Jurnal cumpărări'!$I$5:$I$1004,'Jurnal cumpărări'!$C$5:$C$1004,"&gt;="&amp;DATE(AnJ,5,1),'Jurnal cumpărări'!$C$5:$C$1004,"&lt;"&amp;DATE(AnJ,6,1))+SUMIFS('Jurnal cumpărări'!$K$5:$K$1004,'Jurnal cumpărări'!$C$5:$C$1004,"&gt;="&amp;DATE(AnJ,5,1),'Jurnal cumpărări'!$C$5:$C$1004,"&lt;"&amp;DATE(AnJ,6,1))+SUMIFS('Jurnal cumpărări'!$M$5:$M$1004,'Jurnal cumpărări'!$C$5:$C$1004,"&gt;="&amp;DATE(AnJ,5,1),'Jurnal cumpărări'!$C$5:$C$1004,"&lt;"&amp;DATE(AnJ,6,1))</f>
        <v>0</v>
      </c>
      <c r="F31" s="24">
        <f>SUMIFS('Jurnal cumpărări'!$H$5:$H$1004,'Jurnal cumpărări'!$C$5:$C$1004,"&gt;="&amp;DATE(AnJ,5,1),'Jurnal cumpărări'!$C$5:$C$1004,"&lt;"&amp;DATE(AnJ,6,1))+SUMIFS('Jurnal cumpărări'!$J$5:$J$1004,'Jurnal cumpărări'!$C$5:$C$1004,"&gt;="&amp;DATE(AnJ,5,1),'Jurnal cumpărări'!$C$5:$C$1004,"&lt;"&amp;DATE(AnJ,6,1))+SUMIFS('Jurnal cumpărări'!$L$5:$L$1004,'Jurnal cumpărări'!$C$5:$C$1004,"&gt;="&amp;DATE(AnJ,5,1),'Jurnal cumpărări'!$C$5:$C$1004,"&lt;"&amp;DATE(AnJ,6,1))</f>
        <v>0</v>
      </c>
      <c r="G31" s="24">
        <f t="shared" si="0"/>
        <v>0</v>
      </c>
    </row>
    <row r="32" spans="2:7" x14ac:dyDescent="0.2">
      <c r="B32" s="11" t="s">
        <v>127</v>
      </c>
      <c r="C32" s="24">
        <f>SUMIFS('Jurnal vânzări'!$G$5:$G$1004,'Jurnal vânzări'!$C$5:$C$1004,"&gt;="&amp;DATE(AnJ,6,1),'Jurnal vânzări'!$C$5:$C$1004,"&lt;"&amp;DATE(AnJ,7,1))+SUMIFS('Jurnal vânzări'!$I$5:$I$1004,'Jurnal vânzări'!$C$5:$C$1004,"&gt;="&amp;DATE(AnJ,6,1),'Jurnal vânzări'!$C$5:$C$1004,"&lt;"&amp;DATE(AnJ,7,1))+SUMIFS('Jurnal vânzări'!$K$5:$K$1004,'Jurnal vânzări'!$C$5:$C$1004,"&gt;="&amp;DATE(AnJ,6,1),'Jurnal vânzări'!$C$5:$C$1004,"&lt;"&amp;DATE(AnJ,7,1))+SUMIFS('Jurnal vânzări'!$L$5:$L$1004,'Jurnal vânzări'!$C$5:$C$1004,"&gt;="&amp;DATE(AnJ,6,1),'Jurnal vânzări'!$C$5:$C$1004,"&lt;"&amp;DATE(AnJ,7,1))+SUMIFS('Jurnal vânzări'!$M$5:$M$1004,'Jurnal vânzări'!$C$5:$C$1004,"&gt;="&amp;DATE(AnJ,6,1),'Jurnal vânzări'!$C$5:$C$1004,"&lt;"&amp;DATE(AnJ,7,1))</f>
        <v>0</v>
      </c>
      <c r="D32" s="24">
        <f>SUMIFS('Jurnal vânzări'!$H$5:$H$1004,'Jurnal vânzări'!$C$5:$C$1004,"&gt;="&amp;DATE(AnJ,6,1),'Jurnal vânzări'!$C$5:$C$1004,"&lt;"&amp;DATE(AnJ,7,1))+SUMIFS('Jurnal vânzări'!$J$5:$J$1004,'Jurnal vânzări'!$C$5:$C$1004,"&gt;="&amp;DATE(AnJ,6,1),'Jurnal vânzări'!$C$5:$C$1004,"&lt;"&amp;DATE(AnJ,7,1))+SUMIFS('Jurnal cumpărări'!$L$5:$L$1004,'Jurnal cumpărări'!$C$5:$C$1004,"&gt;="&amp;DATE(AnJ,6,1),'Jurnal cumpărări'!$C$5:$C$1004,"&lt;"&amp;DATE(AnJ,7,1))</f>
        <v>0</v>
      </c>
      <c r="E32" s="24">
        <f>SUMIFS('Jurnal cumpărări'!$G$5:$G$1004,'Jurnal cumpărări'!$C$5:$C$1004,"&gt;="&amp;DATE(AnJ,6,1),'Jurnal cumpărări'!$C$5:$C$1004,"&lt;"&amp;DATE(AnJ,7,1))+SUMIFS('Jurnal cumpărări'!$I$5:$I$1004,'Jurnal cumpărări'!$C$5:$C$1004,"&gt;="&amp;DATE(AnJ,6,1),'Jurnal cumpărări'!$C$5:$C$1004,"&lt;"&amp;DATE(AnJ,7,1))+SUMIFS('Jurnal cumpărări'!$K$5:$K$1004,'Jurnal cumpărări'!$C$5:$C$1004,"&gt;="&amp;DATE(AnJ,6,1),'Jurnal cumpărări'!$C$5:$C$1004,"&lt;"&amp;DATE(AnJ,7,1))+SUMIFS('Jurnal cumpărări'!$M$5:$M$1004,'Jurnal cumpărări'!$C$5:$C$1004,"&gt;="&amp;DATE(AnJ,6,1),'Jurnal cumpărări'!$C$5:$C$1004,"&lt;"&amp;DATE(AnJ,7,1))</f>
        <v>0</v>
      </c>
      <c r="F32" s="24">
        <f>SUMIFS('Jurnal cumpărări'!$H$5:$H$1004,'Jurnal cumpărări'!$C$5:$C$1004,"&gt;="&amp;DATE(AnJ,6,1),'Jurnal cumpărări'!$C$5:$C$1004,"&lt;"&amp;DATE(AnJ,7,1))+SUMIFS('Jurnal cumpărări'!$J$5:$J$1004,'Jurnal cumpărări'!$C$5:$C$1004,"&gt;="&amp;DATE(AnJ,6,1),'Jurnal cumpărări'!$C$5:$C$1004,"&lt;"&amp;DATE(AnJ,7,1))+SUMIFS('Jurnal cumpărări'!$L$5:$L$1004,'Jurnal cumpărări'!$C$5:$C$1004,"&gt;="&amp;DATE(AnJ,6,1),'Jurnal cumpărări'!$C$5:$C$1004,"&lt;"&amp;DATE(AnJ,7,1))</f>
        <v>0</v>
      </c>
      <c r="G32" s="24">
        <f t="shared" si="0"/>
        <v>0</v>
      </c>
    </row>
    <row r="33" spans="2:7" x14ac:dyDescent="0.2">
      <c r="B33" s="11" t="s">
        <v>128</v>
      </c>
      <c r="C33" s="24">
        <f>SUMIFS('Jurnal vânzări'!$G$5:$G$1004,'Jurnal vânzări'!$C$5:$C$1004,"&gt;="&amp;DATE(AnJ,7,1),'Jurnal vânzări'!$C$5:$C$1004,"&lt;"&amp;DATE(AnJ,8,1))+SUMIFS('Jurnal vânzări'!$I$5:$I$1004,'Jurnal vânzări'!$C$5:$C$1004,"&gt;="&amp;DATE(AnJ,7,1),'Jurnal vânzări'!$C$5:$C$1004,"&lt;"&amp;DATE(AnJ,8,1))+SUMIFS('Jurnal vânzări'!$K$5:$K$1004,'Jurnal vânzări'!$C$5:$C$1004,"&gt;="&amp;DATE(AnJ,7,1),'Jurnal vânzări'!$C$5:$C$1004,"&lt;"&amp;DATE(AnJ,8,1))+SUMIFS('Jurnal vânzări'!$L$5:$L$1004,'Jurnal vânzări'!$C$5:$C$1004,"&gt;="&amp;DATE(AnJ,7,1),'Jurnal vânzări'!$C$5:$C$1004,"&lt;"&amp;DATE(AnJ,8,1))+SUMIFS('Jurnal vânzări'!$M$5:$M$1004,'Jurnal vânzări'!$C$5:$C$1004,"&gt;="&amp;DATE(AnJ,7,1),'Jurnal vânzări'!$C$5:$C$1004,"&lt;"&amp;DATE(AnJ,8,1))</f>
        <v>0</v>
      </c>
      <c r="D33" s="24">
        <f>SUMIFS('Jurnal vânzări'!$H$5:$H$1004,'Jurnal vânzări'!$C$5:$C$1004,"&gt;="&amp;DATE(AnJ,7,1),'Jurnal vânzări'!$C$5:$C$1004,"&lt;"&amp;DATE(AnJ,8,1))+SUMIFS('Jurnal vânzări'!$J$5:$J$1004,'Jurnal vânzări'!$C$5:$C$1004,"&gt;="&amp;DATE(AnJ,7,1),'Jurnal vânzări'!$C$5:$C$1004,"&lt;"&amp;DATE(AnJ,8,1))+SUMIFS('Jurnal cumpărări'!$L$5:$L$1004,'Jurnal cumpărări'!$C$5:$C$1004,"&gt;="&amp;DATE(AnJ,7,1),'Jurnal cumpărări'!$C$5:$C$1004,"&lt;"&amp;DATE(AnJ,8,1))</f>
        <v>0</v>
      </c>
      <c r="E33" s="24">
        <f>SUMIFS('Jurnal cumpărări'!$G$5:$G$1004,'Jurnal cumpărări'!$C$5:$C$1004,"&gt;="&amp;DATE(AnJ,7,1),'Jurnal cumpărări'!$C$5:$C$1004,"&lt;"&amp;DATE(AnJ,8,1))+SUMIFS('Jurnal cumpărări'!$I$5:$I$1004,'Jurnal cumpărări'!$C$5:$C$1004,"&gt;="&amp;DATE(AnJ,7,1),'Jurnal cumpărări'!$C$5:$C$1004,"&lt;"&amp;DATE(AnJ,8,1))+SUMIFS('Jurnal cumpărări'!$K$5:$K$1004,'Jurnal cumpărări'!$C$5:$C$1004,"&gt;="&amp;DATE(AnJ,7,1),'Jurnal cumpărări'!$C$5:$C$1004,"&lt;"&amp;DATE(AnJ,8,1))+SUMIFS('Jurnal cumpărări'!$M$5:$M$1004,'Jurnal cumpărări'!$C$5:$C$1004,"&gt;="&amp;DATE(AnJ,7,1),'Jurnal cumpărări'!$C$5:$C$1004,"&lt;"&amp;DATE(AnJ,8,1))</f>
        <v>0</v>
      </c>
      <c r="F33" s="24">
        <f>SUMIFS('Jurnal cumpărări'!$H$5:$H$1004,'Jurnal cumpărări'!$C$5:$C$1004,"&gt;="&amp;DATE(AnJ,7,1),'Jurnal cumpărări'!$C$5:$C$1004,"&lt;"&amp;DATE(AnJ,8,1))+SUMIFS('Jurnal cumpărări'!$J$5:$J$1004,'Jurnal cumpărări'!$C$5:$C$1004,"&gt;="&amp;DATE(AnJ,7,1),'Jurnal cumpărări'!$C$5:$C$1004,"&lt;"&amp;DATE(AnJ,8,1))+SUMIFS('Jurnal cumpărări'!$L$5:$L$1004,'Jurnal cumpărări'!$C$5:$C$1004,"&gt;="&amp;DATE(AnJ,7,1),'Jurnal cumpărări'!$C$5:$C$1004,"&lt;"&amp;DATE(AnJ,8,1))</f>
        <v>0</v>
      </c>
      <c r="G33" s="24">
        <f t="shared" si="0"/>
        <v>0</v>
      </c>
    </row>
    <row r="34" spans="2:7" x14ac:dyDescent="0.2">
      <c r="B34" s="11" t="s">
        <v>129</v>
      </c>
      <c r="C34" s="24">
        <f>SUMIFS('Jurnal vânzări'!$G$5:$G$1004,'Jurnal vânzări'!$C$5:$C$1004,"&gt;="&amp;DATE(AnJ,8,1),'Jurnal vânzări'!$C$5:$C$1004,"&lt;"&amp;DATE(AnJ,9,1))+SUMIFS('Jurnal vânzări'!$I$5:$I$1004,'Jurnal vânzări'!$C$5:$C$1004,"&gt;="&amp;DATE(AnJ,8,1),'Jurnal vânzări'!$C$5:$C$1004,"&lt;"&amp;DATE(AnJ,9,1))+SUMIFS('Jurnal vânzări'!$K$5:$K$1004,'Jurnal vânzări'!$C$5:$C$1004,"&gt;="&amp;DATE(AnJ,8,1),'Jurnal vânzări'!$C$5:$C$1004,"&lt;"&amp;DATE(AnJ,9,1))+SUMIFS('Jurnal vânzări'!$L$5:$L$1004,'Jurnal vânzări'!$C$5:$C$1004,"&gt;="&amp;DATE(AnJ,8,1),'Jurnal vânzări'!$C$5:$C$1004,"&lt;"&amp;DATE(AnJ,9,1))+SUMIFS('Jurnal vânzări'!$M$5:$M$1004,'Jurnal vânzări'!$C$5:$C$1004,"&gt;="&amp;DATE(AnJ,8,1),'Jurnal vânzări'!$C$5:$C$1004,"&lt;"&amp;DATE(AnJ,9,1))</f>
        <v>0</v>
      </c>
      <c r="D34" s="24">
        <f>SUMIFS('Jurnal vânzări'!$H$5:$H$1004,'Jurnal vânzări'!$C$5:$C$1004,"&gt;="&amp;DATE(AnJ,8,1),'Jurnal vânzări'!$C$5:$C$1004,"&lt;"&amp;DATE(AnJ,9,1))+SUMIFS('Jurnal vânzări'!$J$5:$J$1004,'Jurnal vânzări'!$C$5:$C$1004,"&gt;="&amp;DATE(AnJ,8,1),'Jurnal vânzări'!$C$5:$C$1004,"&lt;"&amp;DATE(AnJ,9,1))+SUMIFS('Jurnal cumpărări'!$L$5:$L$1004,'Jurnal cumpărări'!$C$5:$C$1004,"&gt;="&amp;DATE(AnJ,8,1),'Jurnal cumpărări'!$C$5:$C$1004,"&lt;"&amp;DATE(AnJ,9,1))</f>
        <v>0</v>
      </c>
      <c r="E34" s="24">
        <f>SUMIFS('Jurnal cumpărări'!$G$5:$G$1004,'Jurnal cumpărări'!$C$5:$C$1004,"&gt;="&amp;DATE(AnJ,8,1),'Jurnal cumpărări'!$C$5:$C$1004,"&lt;"&amp;DATE(AnJ,9,1))+SUMIFS('Jurnal cumpărări'!$I$5:$I$1004,'Jurnal cumpărări'!$C$5:$C$1004,"&gt;="&amp;DATE(AnJ,8,1),'Jurnal cumpărări'!$C$5:$C$1004,"&lt;"&amp;DATE(AnJ,9,1))+SUMIFS('Jurnal cumpărări'!$K$5:$K$1004,'Jurnal cumpărări'!$C$5:$C$1004,"&gt;="&amp;DATE(AnJ,8,1),'Jurnal cumpărări'!$C$5:$C$1004,"&lt;"&amp;DATE(AnJ,9,1))+SUMIFS('Jurnal cumpărări'!$M$5:$M$1004,'Jurnal cumpărări'!$C$5:$C$1004,"&gt;="&amp;DATE(AnJ,8,1),'Jurnal cumpărări'!$C$5:$C$1004,"&lt;"&amp;DATE(AnJ,9,1))</f>
        <v>0</v>
      </c>
      <c r="F34" s="24">
        <f>SUMIFS('Jurnal cumpărări'!$H$5:$H$1004,'Jurnal cumpărări'!$C$5:$C$1004,"&gt;="&amp;DATE(AnJ,8,1),'Jurnal cumpărări'!$C$5:$C$1004,"&lt;"&amp;DATE(AnJ,9,1))+SUMIFS('Jurnal cumpărări'!$J$5:$J$1004,'Jurnal cumpărări'!$C$5:$C$1004,"&gt;="&amp;DATE(AnJ,8,1),'Jurnal cumpărări'!$C$5:$C$1004,"&lt;"&amp;DATE(AnJ,9,1))+SUMIFS('Jurnal cumpărări'!$L$5:$L$1004,'Jurnal cumpărări'!$C$5:$C$1004,"&gt;="&amp;DATE(AnJ,8,1),'Jurnal cumpărări'!$C$5:$C$1004,"&lt;"&amp;DATE(AnJ,9,1))</f>
        <v>0</v>
      </c>
      <c r="G34" s="24">
        <f t="shared" si="0"/>
        <v>0</v>
      </c>
    </row>
    <row r="35" spans="2:7" x14ac:dyDescent="0.2">
      <c r="B35" s="11" t="s">
        <v>130</v>
      </c>
      <c r="C35" s="24">
        <f>SUMIFS('Jurnal vânzări'!$G$5:$G$1004,'Jurnal vânzări'!$C$5:$C$1004,"&gt;="&amp;DATE(AnJ,9,1),'Jurnal vânzări'!$C$5:$C$1004,"&lt;"&amp;DATE(AnJ,10,1))+SUMIFS('Jurnal vânzări'!$I$5:$I$1004,'Jurnal vânzări'!$C$5:$C$1004,"&gt;="&amp;DATE(AnJ,9,1),'Jurnal vânzări'!$C$5:$C$1004,"&lt;"&amp;DATE(AnJ,10,1))+SUMIFS('Jurnal vânzări'!$K$5:$K$1004,'Jurnal vânzări'!$C$5:$C$1004,"&gt;="&amp;DATE(AnJ,9,1),'Jurnal vânzări'!$C$5:$C$1004,"&lt;"&amp;DATE(AnJ,10,1))+SUMIFS('Jurnal vânzări'!$L$5:$L$1004,'Jurnal vânzări'!$C$5:$C$1004,"&gt;="&amp;DATE(AnJ,9,1),'Jurnal vânzări'!$C$5:$C$1004,"&lt;"&amp;DATE(AnJ,10,1))+SUMIFS('Jurnal vânzări'!$M$5:$M$1004,'Jurnal vânzări'!$C$5:$C$1004,"&gt;="&amp;DATE(AnJ,9,1),'Jurnal vânzări'!$C$5:$C$1004,"&lt;"&amp;DATE(AnJ,10,1))</f>
        <v>0</v>
      </c>
      <c r="D35" s="24">
        <f>SUMIFS('Jurnal vânzări'!$H$5:$H$1004,'Jurnal vânzări'!$C$5:$C$1004,"&gt;="&amp;DATE(AnJ,9,1),'Jurnal vânzări'!$C$5:$C$1004,"&lt;"&amp;DATE(AnJ,10,1))+SUMIFS('Jurnal vânzări'!$J$5:$J$1004,'Jurnal vânzări'!$C$5:$C$1004,"&gt;="&amp;DATE(AnJ,9,1),'Jurnal vânzări'!$C$5:$C$1004,"&lt;"&amp;DATE(AnJ,10,1))+SUMIFS('Jurnal cumpărări'!$L$5:$L$1004,'Jurnal cumpărări'!$C$5:$C$1004,"&gt;="&amp;DATE(AnJ,9,1),'Jurnal cumpărări'!$C$5:$C$1004,"&lt;"&amp;DATE(AnJ,10,1))</f>
        <v>0</v>
      </c>
      <c r="E35" s="24">
        <f>SUMIFS('Jurnal cumpărări'!$G$5:$G$1004,'Jurnal cumpărări'!$C$5:$C$1004,"&gt;="&amp;DATE(AnJ,9,1),'Jurnal cumpărări'!$C$5:$C$1004,"&lt;"&amp;DATE(AnJ,10,1))+SUMIFS('Jurnal cumpărări'!$I$5:$I$1004,'Jurnal cumpărări'!$C$5:$C$1004,"&gt;="&amp;DATE(AnJ,9,1),'Jurnal cumpărări'!$C$5:$C$1004,"&lt;"&amp;DATE(AnJ,10,1))+SUMIFS('Jurnal cumpărări'!$K$5:$K$1004,'Jurnal cumpărări'!$C$5:$C$1004,"&gt;="&amp;DATE(AnJ,9,1),'Jurnal cumpărări'!$C$5:$C$1004,"&lt;"&amp;DATE(AnJ,10,1))+SUMIFS('Jurnal cumpărări'!$M$5:$M$1004,'Jurnal cumpărări'!$C$5:$C$1004,"&gt;="&amp;DATE(AnJ,9,1),'Jurnal cumpărări'!$C$5:$C$1004,"&lt;"&amp;DATE(AnJ,10,1))</f>
        <v>0</v>
      </c>
      <c r="F35" s="24">
        <f>SUMIFS('Jurnal cumpărări'!$H$5:$H$1004,'Jurnal cumpărări'!$C$5:$C$1004,"&gt;="&amp;DATE(AnJ,9,1),'Jurnal cumpărări'!$C$5:$C$1004,"&lt;"&amp;DATE(AnJ,10,1))+SUMIFS('Jurnal cumpărări'!$J$5:$J$1004,'Jurnal cumpărări'!$C$5:$C$1004,"&gt;="&amp;DATE(AnJ,9,1),'Jurnal cumpărări'!$C$5:$C$1004,"&lt;"&amp;DATE(AnJ,10,1))+SUMIFS('Jurnal cumpărări'!$L$5:$L$1004,'Jurnal cumpărări'!$C$5:$C$1004,"&gt;="&amp;DATE(AnJ,9,1),'Jurnal cumpărări'!$C$5:$C$1004,"&lt;"&amp;DATE(AnJ,10,1))</f>
        <v>0</v>
      </c>
      <c r="G35" s="24">
        <f t="shared" si="0"/>
        <v>0</v>
      </c>
    </row>
    <row r="36" spans="2:7" x14ac:dyDescent="0.2">
      <c r="B36" s="11" t="s">
        <v>131</v>
      </c>
      <c r="C36" s="24">
        <f>SUMIFS('Jurnal vânzări'!$G$5:$G$1004,'Jurnal vânzări'!$C$5:$C$1004,"&gt;="&amp;DATE(AnJ,10,1),'Jurnal vânzări'!$C$5:$C$1004,"&lt;"&amp;DATE(AnJ,11,1))+SUMIFS('Jurnal vânzări'!$I$5:$I$1004,'Jurnal vânzări'!$C$5:$C$1004,"&gt;="&amp;DATE(AnJ,10,1),'Jurnal vânzări'!$C$5:$C$1004,"&lt;"&amp;DATE(AnJ,11,1))+SUMIFS('Jurnal vânzări'!$K$5:$K$1004,'Jurnal vânzări'!$C$5:$C$1004,"&gt;="&amp;DATE(AnJ,10,1),'Jurnal vânzări'!$C$5:$C$1004,"&lt;"&amp;DATE(AnJ,11,1))+SUMIFS('Jurnal vânzări'!$L$5:$L$1004,'Jurnal vânzări'!$C$5:$C$1004,"&gt;="&amp;DATE(AnJ,10,1),'Jurnal vânzări'!$C$5:$C$1004,"&lt;"&amp;DATE(AnJ,11,1))+SUMIFS('Jurnal vânzări'!$M$5:$M$1004,'Jurnal vânzări'!$C$5:$C$1004,"&gt;="&amp;DATE(AnJ,10,1),'Jurnal vânzări'!$C$5:$C$1004,"&lt;"&amp;DATE(AnJ,11,1))</f>
        <v>32447</v>
      </c>
      <c r="D36" s="24">
        <f>SUMIFS('Jurnal vânzări'!$H$5:$H$1004,'Jurnal vânzări'!$C$5:$C$1004,"&gt;="&amp;DATE(AnJ,10,1),'Jurnal vânzări'!$C$5:$C$1004,"&lt;"&amp;DATE(AnJ,11,1))+SUMIFS('Jurnal vânzări'!$J$5:$J$1004,'Jurnal vânzări'!$C$5:$C$1004,"&gt;="&amp;DATE(AnJ,10,1),'Jurnal vânzări'!$C$5:$C$1004,"&lt;"&amp;DATE(AnJ,11,1))+SUMIFS('Jurnal cumpărări'!$L$5:$L$1004,'Jurnal cumpărări'!$C$5:$C$1004,"&gt;="&amp;DATE(AnJ,10,1),'Jurnal cumpărări'!$C$5:$C$1004,"&lt;"&amp;DATE(AnJ,11,1))</f>
        <v>6141.869999999999</v>
      </c>
      <c r="E36" s="24">
        <f>SUMIFS('Jurnal cumpărări'!$G$5:$G$1004,'Jurnal cumpărări'!$C$5:$C$1004,"&gt;="&amp;DATE(AnJ,10,1),'Jurnal cumpărări'!$C$5:$C$1004,"&lt;"&amp;DATE(AnJ,11,1))+SUMIFS('Jurnal cumpărări'!$I$5:$I$1004,'Jurnal cumpărări'!$C$5:$C$1004,"&gt;="&amp;DATE(AnJ,10,1),'Jurnal cumpărări'!$C$5:$C$1004,"&lt;"&amp;DATE(AnJ,11,1))+SUMIFS('Jurnal cumpărări'!$K$5:$K$1004,'Jurnal cumpărări'!$C$5:$C$1004,"&gt;="&amp;DATE(AnJ,10,1),'Jurnal cumpărări'!$C$5:$C$1004,"&lt;"&amp;DATE(AnJ,11,1))+SUMIFS('Jurnal cumpărări'!$M$5:$M$1004,'Jurnal cumpărări'!$C$5:$C$1004,"&gt;="&amp;DATE(AnJ,10,1),'Jurnal cumpărări'!$C$5:$C$1004,"&lt;"&amp;DATE(AnJ,11,1))</f>
        <v>19720</v>
      </c>
      <c r="F36" s="24">
        <f>SUMIFS('Jurnal cumpărări'!$H$5:$H$1004,'Jurnal cumpărări'!$C$5:$C$1004,"&gt;="&amp;DATE(AnJ,10,1),'Jurnal cumpărări'!$C$5:$C$1004,"&lt;"&amp;DATE(AnJ,11,1))+SUMIFS('Jurnal cumpărări'!$J$5:$J$1004,'Jurnal cumpărări'!$C$5:$C$1004,"&gt;="&amp;DATE(AnJ,10,1),'Jurnal cumpărări'!$C$5:$C$1004,"&lt;"&amp;DATE(AnJ,11,1))+SUMIFS('Jurnal cumpărări'!$L$5:$L$1004,'Jurnal cumpărări'!$C$5:$C$1004,"&gt;="&amp;DATE(AnJ,10,1),'Jurnal cumpărări'!$C$5:$C$1004,"&lt;"&amp;DATE(AnJ,11,1))</f>
        <v>3746.7000000000003</v>
      </c>
      <c r="G36" s="24">
        <f t="shared" si="0"/>
        <v>2395.1699999999987</v>
      </c>
    </row>
    <row r="37" spans="2:7" x14ac:dyDescent="0.2">
      <c r="B37" s="11" t="s">
        <v>132</v>
      </c>
      <c r="C37" s="24">
        <f>SUMIFS('Jurnal vânzări'!$G$5:$G$1004,'Jurnal vânzări'!$C$5:$C$1004,"&gt;="&amp;DATE(AnJ,11,1),'Jurnal vânzări'!$C$5:$C$1004,"&lt;"&amp;DATE(AnJ,12,1))+SUMIFS('Jurnal vânzări'!$I$5:$I$1004,'Jurnal vânzări'!$C$5:$C$1004,"&gt;="&amp;DATE(AnJ,11,1),'Jurnal vânzări'!$C$5:$C$1004,"&lt;"&amp;DATE(AnJ,12,1))+SUMIFS('Jurnal vânzări'!$K$5:$K$1004,'Jurnal vânzări'!$C$5:$C$1004,"&gt;="&amp;DATE(AnJ,11,1),'Jurnal vânzări'!$C$5:$C$1004,"&lt;"&amp;DATE(AnJ,12,1))+SUMIFS('Jurnal vânzări'!$L$5:$L$1004,'Jurnal vânzări'!$C$5:$C$1004,"&gt;="&amp;DATE(AnJ,11,1),'Jurnal vânzări'!$C$5:$C$1004,"&lt;"&amp;DATE(AnJ,12,1))+SUMIFS('Jurnal vânzări'!$M$5:$M$1004,'Jurnal vânzări'!$C$5:$C$1004,"&gt;="&amp;DATE(AnJ,11,1),'Jurnal vânzări'!$C$5:$C$1004,"&lt;"&amp;DATE(AnJ,12,1))</f>
        <v>0</v>
      </c>
      <c r="D37" s="24">
        <f>SUMIFS('Jurnal vânzări'!$H$5:$H$1004,'Jurnal vânzări'!$C$5:$C$1004,"&gt;="&amp;DATE(AnJ,11,1),'Jurnal vânzări'!$C$5:$C$1004,"&lt;"&amp;DATE(AnJ,12,1))+SUMIFS('Jurnal vânzări'!$J$5:$J$1004,'Jurnal vânzări'!$C$5:$C$1004,"&gt;="&amp;DATE(AnJ,11,1),'Jurnal vânzări'!$C$5:$C$1004,"&lt;"&amp;DATE(AnJ,12,1))+SUMIFS('Jurnal cumpărări'!$L$5:$L$1004,'Jurnal cumpărări'!$C$5:$C$1004,"&gt;="&amp;DATE(AnJ,11,1),'Jurnal cumpărări'!$C$5:$C$1004,"&lt;"&amp;DATE(AnJ,12,1))</f>
        <v>0</v>
      </c>
      <c r="E37" s="24">
        <f>SUMIFS('Jurnal cumpărări'!$G$5:$G$1004,'Jurnal cumpărări'!$C$5:$C$1004,"&gt;="&amp;DATE(AnJ,11,1),'Jurnal cumpărări'!$C$5:$C$1004,"&lt;"&amp;DATE(AnJ,12,1))+SUMIFS('Jurnal cumpărări'!$I$5:$I$1004,'Jurnal cumpărări'!$C$5:$C$1004,"&gt;="&amp;DATE(AnJ,11,1),'Jurnal cumpărări'!$C$5:$C$1004,"&lt;"&amp;DATE(AnJ,12,1))+SUMIFS('Jurnal cumpărări'!$K$5:$K$1004,'Jurnal cumpărări'!$C$5:$C$1004,"&gt;="&amp;DATE(AnJ,11,1),'Jurnal cumpărări'!$C$5:$C$1004,"&lt;"&amp;DATE(AnJ,12,1))+SUMIFS('Jurnal cumpărări'!$M$5:$M$1004,'Jurnal cumpărări'!$C$5:$C$1004,"&gt;="&amp;DATE(AnJ,11,1),'Jurnal cumpărări'!$C$5:$C$1004,"&lt;"&amp;DATE(AnJ,12,1))</f>
        <v>0</v>
      </c>
      <c r="F37" s="24">
        <f>SUMIFS('Jurnal cumpărări'!$H$5:$H$1004,'Jurnal cumpărări'!$C$5:$C$1004,"&gt;="&amp;DATE(AnJ,11,1),'Jurnal cumpărări'!$C$5:$C$1004,"&lt;"&amp;DATE(AnJ,12,1))+SUMIFS('Jurnal cumpărări'!$J$5:$J$1004,'Jurnal cumpărări'!$C$5:$C$1004,"&gt;="&amp;DATE(AnJ,11,1),'Jurnal cumpărări'!$C$5:$C$1004,"&lt;"&amp;DATE(AnJ,12,1))+SUMIFS('Jurnal cumpărări'!$L$5:$L$1004,'Jurnal cumpărări'!$C$5:$C$1004,"&gt;="&amp;DATE(AnJ,11,1),'Jurnal cumpărări'!$C$5:$C$1004,"&lt;"&amp;DATE(AnJ,12,1))</f>
        <v>0</v>
      </c>
      <c r="G37" s="24">
        <f t="shared" si="0"/>
        <v>0</v>
      </c>
    </row>
    <row r="38" spans="2:7" x14ac:dyDescent="0.2">
      <c r="B38" s="11" t="s">
        <v>133</v>
      </c>
      <c r="C38" s="24">
        <f>SUMIFS('Jurnal vânzări'!$G$5:$G$1004,'Jurnal vânzări'!$C$5:$C$1004,"&gt;="&amp;DATE(AnJ,12,1),'Jurnal vânzări'!$C$5:$C$1004,"&lt;"&amp;DATE(AnJ,13,1))+SUMIFS('Jurnal vânzări'!$I$5:$I$1004,'Jurnal vânzări'!$C$5:$C$1004,"&gt;="&amp;DATE(AnJ,12,1),'Jurnal vânzări'!$C$5:$C$1004,"&lt;"&amp;DATE(AnJ,13,1))+SUMIFS('Jurnal vânzări'!$K$5:$K$1004,'Jurnal vânzări'!$C$5:$C$1004,"&gt;="&amp;DATE(AnJ,12,1),'Jurnal vânzări'!$C$5:$C$1004,"&lt;"&amp;DATE(AnJ,13,1))+SUMIFS('Jurnal vânzări'!$L$5:$L$1004,'Jurnal vânzări'!$C$5:$C$1004,"&gt;="&amp;DATE(AnJ,12,1),'Jurnal vânzări'!$C$5:$C$1004,"&lt;"&amp;DATE(AnJ,13,1))+SUMIFS('Jurnal vânzări'!$M$5:$M$1004,'Jurnal vânzări'!$C$5:$C$1004,"&gt;="&amp;DATE(AnJ,12,1),'Jurnal vânzări'!$C$5:$C$1004,"&lt;"&amp;DATE(AnJ,13,1))</f>
        <v>0</v>
      </c>
      <c r="D38" s="24">
        <f>SUMIFS('Jurnal vânzări'!$H$5:$H$1004,'Jurnal vânzări'!$C$5:$C$1004,"&gt;="&amp;DATE(AnJ,12,1),'Jurnal vânzări'!$C$5:$C$1004,"&lt;"&amp;DATE(AnJ,13,1))+SUMIFS('Jurnal vânzări'!$J$5:$J$1004,'Jurnal vânzări'!$C$5:$C$1004,"&gt;="&amp;DATE(AnJ,12,1),'Jurnal vânzări'!$C$5:$C$1004,"&lt;"&amp;DATE(AnJ,13,1))+SUMIFS('Jurnal cumpărări'!$L$5:$L$1004,'Jurnal cumpărări'!$C$5:$C$1004,"&gt;="&amp;DATE(AnJ,12,1),'Jurnal cumpărări'!$C$5:$C$1004,"&lt;"&amp;DATE(AnJ,13,1))</f>
        <v>0</v>
      </c>
      <c r="E38" s="24">
        <f>SUMIFS('Jurnal cumpărări'!$G$5:$G$1004,'Jurnal cumpărări'!$C$5:$C$1004,"&gt;="&amp;DATE(AnJ,12,1),'Jurnal cumpărări'!$C$5:$C$1004,"&lt;"&amp;DATE(AnJ,13,1))+SUMIFS('Jurnal cumpărări'!$I$5:$I$1004,'Jurnal cumpărări'!$C$5:$C$1004,"&gt;="&amp;DATE(AnJ,12,1),'Jurnal cumpărări'!$C$5:$C$1004,"&lt;"&amp;DATE(AnJ,13,1))+SUMIFS('Jurnal cumpărări'!$K$5:$K$1004,'Jurnal cumpărări'!$C$5:$C$1004,"&gt;="&amp;DATE(AnJ,12,1),'Jurnal cumpărări'!$C$5:$C$1004,"&lt;"&amp;DATE(AnJ,13,1))+SUMIFS('Jurnal cumpărări'!$M$5:$M$1004,'Jurnal cumpărări'!$C$5:$C$1004,"&gt;="&amp;DATE(AnJ,12,1),'Jurnal cumpărări'!$C$5:$C$1004,"&lt;"&amp;DATE(AnJ,13,1))</f>
        <v>0</v>
      </c>
      <c r="F38" s="24">
        <f>SUMIFS('Jurnal cumpărări'!$H$5:$H$1004,'Jurnal cumpărări'!$C$5:$C$1004,"&gt;="&amp;DATE(AnJ,12,1),'Jurnal cumpărări'!$C$5:$C$1004,"&lt;"&amp;DATE(AnJ,13,1))+SUMIFS('Jurnal cumpărări'!$J$5:$J$1004,'Jurnal cumpărări'!$C$5:$C$1004,"&gt;="&amp;DATE(AnJ,12,1),'Jurnal cumpărări'!$C$5:$C$1004,"&lt;"&amp;DATE(AnJ,13,1))+SUMIFS('Jurnal cumpărări'!$L$5:$L$1004,'Jurnal cumpărări'!$C$5:$C$1004,"&gt;="&amp;DATE(AnJ,12,1),'Jurnal cumpărări'!$C$5:$C$1004,"&lt;"&amp;DATE(AnJ,13,1))</f>
        <v>0</v>
      </c>
      <c r="G38" s="24">
        <f t="shared" si="0"/>
        <v>0</v>
      </c>
    </row>
    <row r="39" spans="2:7" x14ac:dyDescent="0.2">
      <c r="B39" s="25" t="s">
        <v>134</v>
      </c>
      <c r="C39" s="26">
        <f>SUM(C$27:C$38)</f>
        <v>32447</v>
      </c>
      <c r="D39" s="26">
        <f>SUM(D$27:D$38)</f>
        <v>6141.869999999999</v>
      </c>
      <c r="E39" s="26">
        <f>SUM(E$27:E$38)</f>
        <v>19720</v>
      </c>
      <c r="F39" s="26">
        <f>SUM(F$27:F$38)</f>
        <v>3746.7000000000003</v>
      </c>
      <c r="G39" s="26">
        <f>SUM(G$27:G$38)</f>
        <v>2395.1699999999987</v>
      </c>
    </row>
    <row r="1000" spans="702:702" ht="15" x14ac:dyDescent="0.25">
      <c r="ZZ1000"/>
    </row>
  </sheetData>
  <mergeCells count="1">
    <mergeCell ref="F12:G12"/>
  </mergeCells>
  <conditionalFormatting sqref="C27:G38">
    <cfRule type="cellIs" dxfId="6" priority="4" stopIfTrue="1" operator="equal">
      <formula>0</formula>
    </cfRule>
  </conditionalFormatting>
  <conditionalFormatting sqref="F12">
    <cfRule type="expression" dxfId="5" priority="3" stopIfTrue="1">
      <formula>$G$7+$G$8+$G$10+$G$11&gt;0</formula>
    </cfRule>
  </conditionalFormatting>
  <conditionalFormatting sqref="G7:G8">
    <cfRule type="cellIs" dxfId="4" priority="1" stopIfTrue="1" operator="greaterThan">
      <formula>0</formula>
    </cfRule>
  </conditionalFormatting>
  <conditionalFormatting sqref="G10:G11">
    <cfRule type="cellIs" dxfId="3" priority="2" stopIfTrue="1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6C3A9-4890-4DD5-927F-2E7BD7E772F6}">
  <sheetPr>
    <pageSetUpPr fitToPage="1"/>
  </sheetPr>
  <dimension ref="B1:ZZ1004"/>
  <sheetViews>
    <sheetView showGridLines="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6.7109375" style="1" customWidth="1"/>
    <col min="3" max="4" width="10.7109375" style="1" customWidth="1"/>
    <col min="5" max="5" width="26.7109375" style="1" customWidth="1"/>
    <col min="6" max="6" width="14.7109375" style="1" customWidth="1"/>
    <col min="7" max="7" width="11.7109375" style="1" customWidth="1"/>
    <col min="8" max="9" width="10.7109375" style="1" customWidth="1"/>
    <col min="10" max="10" width="9.7109375" style="1" customWidth="1"/>
    <col min="11" max="11" width="11.7109375" style="1" customWidth="1"/>
    <col min="12" max="13" width="10.7109375" style="1" customWidth="1"/>
    <col min="14" max="14" width="11.7109375" style="1" customWidth="1"/>
    <col min="15" max="16" width="10.7109375" style="1" customWidth="1"/>
    <col min="17" max="17" width="30.7109375" style="1" customWidth="1"/>
    <col min="18" max="16384" width="11.42578125" style="1"/>
  </cols>
  <sheetData>
    <row r="1" spans="2:17" ht="21" x14ac:dyDescent="0.35">
      <c r="B1" s="2" t="s">
        <v>19</v>
      </c>
    </row>
    <row r="2" spans="2:17" x14ac:dyDescent="0.2">
      <c r="B2" s="3" t="s">
        <v>20</v>
      </c>
    </row>
    <row r="4" spans="2:17" ht="44.1" customHeight="1" x14ac:dyDescent="0.2"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28</v>
      </c>
      <c r="J4" s="9" t="s">
        <v>29</v>
      </c>
      <c r="K4" s="9" t="s">
        <v>30</v>
      </c>
      <c r="L4" s="9" t="s">
        <v>31</v>
      </c>
      <c r="M4" s="9" t="s">
        <v>32</v>
      </c>
      <c r="N4" s="9" t="s">
        <v>33</v>
      </c>
      <c r="O4" s="9" t="s">
        <v>34</v>
      </c>
      <c r="P4" s="9" t="s">
        <v>35</v>
      </c>
      <c r="Q4" s="9" t="s">
        <v>36</v>
      </c>
    </row>
    <row r="5" spans="2:17" x14ac:dyDescent="0.2">
      <c r="B5" s="13">
        <f>IF(D5="","",COUNTA($D$5:D5))</f>
        <v>1</v>
      </c>
      <c r="C5" s="14">
        <f>DATE(2026,10,1)</f>
        <v>46296</v>
      </c>
      <c r="D5" s="15" t="s">
        <v>37</v>
      </c>
      <c r="E5" s="16" t="s">
        <v>38</v>
      </c>
      <c r="F5" s="17" t="s">
        <v>39</v>
      </c>
      <c r="G5" s="18">
        <v>3507</v>
      </c>
      <c r="H5" s="18">
        <f t="shared" ref="H5:H68" si="0">IF(G5="","",ROUND(G5*Cota1,2))</f>
        <v>736.47</v>
      </c>
      <c r="I5" s="18"/>
      <c r="J5" s="18" t="str">
        <f t="shared" ref="J5:J68" si="1">IF(I5="","",ROUND(I5*Cota2,2))</f>
        <v/>
      </c>
      <c r="K5" s="18"/>
      <c r="L5" s="18"/>
      <c r="M5" s="18"/>
      <c r="N5" s="19">
        <f t="shared" ref="N5:N68" si="2">IF(D5="","",N(G5)+N(H5)+N(I5)+N(J5)+N(K5)+N(L5)+N(M5))</f>
        <v>4243.47</v>
      </c>
      <c r="O5" s="15" t="s">
        <v>17</v>
      </c>
      <c r="P5" s="20">
        <f t="shared" ref="P5:P68" si="3">IF(NOT(ISNUMBER(C5)),"",WORKDAY(C5,ZileEF,Sarbatori))</f>
        <v>46303</v>
      </c>
      <c r="Q5" s="21" t="str">
        <f t="shared" ref="Q5:Q68" si="4">IF(AND(C5="",D5=""),"",TRIM(IF(OR(NOT(ISNUMBER(C5)),D5="",E5="",F5=""),"Date incomplete. ","")&amp;IF(COUNTIF($D$5:$D$1004,D5)&gt;1,"Număr de factură dublat. ","")&amp;IF(AND(N(G5)&lt;&gt;0,ABS(N(H5)-ROUND(G5*Cota1,2))&gt;0.05),"TVA 21% diferită de calcul. ","")&amp;IF(AND(N(I5)&lt;&gt;0,ABS(N(J5)-ROUND(I5*Cota2,2))&gt;0.05),"TVA 11% diferită de calcul. ","")&amp;IF(N5=0,"Fără valori. ","")&amp;IF(O5&lt;&gt;"Da",IF(AND(ISNUMBER(P5),AziJ&gt;P5),"Netransmisă în e-Factura – termen depășit. ","De transmis în e-Factura până la "&amp;RIGHT("0"&amp;DAY(P5),2)&amp;"."&amp;RIGHT("0"&amp;MONTH(P5),2)&amp;"."&amp;YEAR(P5)&amp;". "),"")))</f>
        <v/>
      </c>
    </row>
    <row r="6" spans="2:17" x14ac:dyDescent="0.2">
      <c r="B6" s="13">
        <f>IF(D6="","",COUNTA($D$5:D6))</f>
        <v>2</v>
      </c>
      <c r="C6" s="14">
        <f>DATE(2026,10,2)</f>
        <v>46297</v>
      </c>
      <c r="D6" s="15" t="s">
        <v>40</v>
      </c>
      <c r="E6" s="16" t="s">
        <v>41</v>
      </c>
      <c r="F6" s="17" t="s">
        <v>42</v>
      </c>
      <c r="G6" s="18">
        <v>5280</v>
      </c>
      <c r="H6" s="18">
        <f t="shared" si="0"/>
        <v>1108.8</v>
      </c>
      <c r="I6" s="18"/>
      <c r="J6" s="18" t="str">
        <f t="shared" si="1"/>
        <v/>
      </c>
      <c r="K6" s="18"/>
      <c r="L6" s="18"/>
      <c r="M6" s="18"/>
      <c r="N6" s="19">
        <f t="shared" si="2"/>
        <v>6388.8</v>
      </c>
      <c r="O6" s="15" t="s">
        <v>17</v>
      </c>
      <c r="P6" s="20">
        <f t="shared" si="3"/>
        <v>46304</v>
      </c>
      <c r="Q6" s="21" t="str">
        <f t="shared" si="4"/>
        <v/>
      </c>
    </row>
    <row r="7" spans="2:17" x14ac:dyDescent="0.2">
      <c r="B7" s="13">
        <f>IF(D7="","",COUNTA($D$5:D7))</f>
        <v>3</v>
      </c>
      <c r="C7" s="14">
        <f>DATE(2026,10,5)</f>
        <v>46300</v>
      </c>
      <c r="D7" s="15" t="s">
        <v>43</v>
      </c>
      <c r="E7" s="16" t="s">
        <v>44</v>
      </c>
      <c r="F7" s="17" t="s">
        <v>45</v>
      </c>
      <c r="G7" s="18">
        <v>2150</v>
      </c>
      <c r="H7" s="18">
        <f t="shared" si="0"/>
        <v>451.5</v>
      </c>
      <c r="I7" s="18"/>
      <c r="J7" s="18" t="str">
        <f t="shared" si="1"/>
        <v/>
      </c>
      <c r="K7" s="18"/>
      <c r="L7" s="18"/>
      <c r="M7" s="18"/>
      <c r="N7" s="19">
        <f t="shared" si="2"/>
        <v>2601.5</v>
      </c>
      <c r="O7" s="15" t="s">
        <v>17</v>
      </c>
      <c r="P7" s="20">
        <f t="shared" si="3"/>
        <v>46307</v>
      </c>
      <c r="Q7" s="21" t="str">
        <f t="shared" si="4"/>
        <v/>
      </c>
    </row>
    <row r="8" spans="2:17" x14ac:dyDescent="0.2">
      <c r="B8" s="13">
        <f>IF(D8="","",COUNTA($D$5:D8))</f>
        <v>4</v>
      </c>
      <c r="C8" s="14">
        <f>DATE(2026,10,6)</f>
        <v>46301</v>
      </c>
      <c r="D8" s="15" t="s">
        <v>46</v>
      </c>
      <c r="E8" s="16" t="s">
        <v>47</v>
      </c>
      <c r="F8" s="17" t="s">
        <v>48</v>
      </c>
      <c r="G8" s="18">
        <v>820</v>
      </c>
      <c r="H8" s="18">
        <f t="shared" si="0"/>
        <v>172.2</v>
      </c>
      <c r="I8" s="18"/>
      <c r="J8" s="18" t="str">
        <f t="shared" si="1"/>
        <v/>
      </c>
      <c r="K8" s="18"/>
      <c r="L8" s="18"/>
      <c r="M8" s="18"/>
      <c r="N8" s="19">
        <f t="shared" si="2"/>
        <v>992.2</v>
      </c>
      <c r="O8" s="15" t="s">
        <v>17</v>
      </c>
      <c r="P8" s="20">
        <f t="shared" si="3"/>
        <v>46308</v>
      </c>
      <c r="Q8" s="21" t="str">
        <f t="shared" si="4"/>
        <v/>
      </c>
    </row>
    <row r="9" spans="2:17" ht="25.5" x14ac:dyDescent="0.2">
      <c r="B9" s="13">
        <f>IF(D9="","",COUNTA($D$5:D9))</f>
        <v>5</v>
      </c>
      <c r="C9" s="14">
        <f>DATE(2026,10,7)</f>
        <v>46302</v>
      </c>
      <c r="D9" s="15" t="s">
        <v>49</v>
      </c>
      <c r="E9" s="16" t="s">
        <v>50</v>
      </c>
      <c r="F9" s="17" t="s">
        <v>51</v>
      </c>
      <c r="G9" s="18"/>
      <c r="H9" s="18" t="str">
        <f t="shared" si="0"/>
        <v/>
      </c>
      <c r="I9" s="18"/>
      <c r="J9" s="18" t="str">
        <f t="shared" si="1"/>
        <v/>
      </c>
      <c r="K9" s="18">
        <v>6400</v>
      </c>
      <c r="L9" s="18"/>
      <c r="M9" s="18"/>
      <c r="N9" s="19">
        <f t="shared" si="2"/>
        <v>6400</v>
      </c>
      <c r="O9" s="15" t="s">
        <v>17</v>
      </c>
      <c r="P9" s="20">
        <f t="shared" si="3"/>
        <v>46309</v>
      </c>
      <c r="Q9" s="21" t="str">
        <f t="shared" si="4"/>
        <v/>
      </c>
    </row>
    <row r="10" spans="2:17" x14ac:dyDescent="0.2">
      <c r="B10" s="13">
        <f>IF(D10="","",COUNTA($D$5:D10))</f>
        <v>6</v>
      </c>
      <c r="C10" s="14">
        <f>DATE(2026,10,8)</f>
        <v>46303</v>
      </c>
      <c r="D10" s="15" t="s">
        <v>52</v>
      </c>
      <c r="E10" s="16" t="s">
        <v>53</v>
      </c>
      <c r="F10" s="17" t="s">
        <v>54</v>
      </c>
      <c r="G10" s="18">
        <v>12400</v>
      </c>
      <c r="H10" s="18">
        <f t="shared" si="0"/>
        <v>2604</v>
      </c>
      <c r="I10" s="18"/>
      <c r="J10" s="18" t="str">
        <f t="shared" si="1"/>
        <v/>
      </c>
      <c r="K10" s="18"/>
      <c r="L10" s="18"/>
      <c r="M10" s="18"/>
      <c r="N10" s="19">
        <f t="shared" si="2"/>
        <v>15004</v>
      </c>
      <c r="O10" s="15" t="s">
        <v>17</v>
      </c>
      <c r="P10" s="20">
        <f t="shared" si="3"/>
        <v>46310</v>
      </c>
      <c r="Q10" s="21" t="str">
        <f t="shared" si="4"/>
        <v>Număr de factură dublat.</v>
      </c>
    </row>
    <row r="11" spans="2:17" ht="25.5" x14ac:dyDescent="0.2">
      <c r="B11" s="13">
        <f>IF(D11="","",COUNTA($D$5:D11))</f>
        <v>7</v>
      </c>
      <c r="C11" s="14">
        <f>DATE(2026,10,9)</f>
        <v>46304</v>
      </c>
      <c r="D11" s="15" t="s">
        <v>55</v>
      </c>
      <c r="E11" s="16" t="s">
        <v>56</v>
      </c>
      <c r="F11" s="17" t="s">
        <v>57</v>
      </c>
      <c r="G11" s="18">
        <v>1600</v>
      </c>
      <c r="H11" s="18">
        <f t="shared" si="0"/>
        <v>336</v>
      </c>
      <c r="I11" s="18"/>
      <c r="J11" s="18" t="str">
        <f t="shared" si="1"/>
        <v/>
      </c>
      <c r="K11" s="18"/>
      <c r="L11" s="18"/>
      <c r="M11" s="18"/>
      <c r="N11" s="19">
        <f t="shared" si="2"/>
        <v>1936</v>
      </c>
      <c r="O11" s="15" t="s">
        <v>18</v>
      </c>
      <c r="P11" s="20">
        <f t="shared" si="3"/>
        <v>46311</v>
      </c>
      <c r="Q11" s="21" t="str">
        <f t="shared" ca="1" si="4"/>
        <v>De transmis în e-Factura până la 16.10.2026.</v>
      </c>
    </row>
    <row r="12" spans="2:17" ht="25.5" x14ac:dyDescent="0.2">
      <c r="B12" s="13">
        <f>IF(D12="","",COUNTA($D$5:D12))</f>
        <v>8</v>
      </c>
      <c r="C12" s="14">
        <f>DATE(2026,10,12)</f>
        <v>46307</v>
      </c>
      <c r="D12" s="15" t="s">
        <v>58</v>
      </c>
      <c r="E12" s="16" t="s">
        <v>59</v>
      </c>
      <c r="F12" s="17" t="s">
        <v>39</v>
      </c>
      <c r="G12" s="18">
        <v>-160</v>
      </c>
      <c r="H12" s="18">
        <f t="shared" si="0"/>
        <v>-33.6</v>
      </c>
      <c r="I12" s="18"/>
      <c r="J12" s="18" t="str">
        <f t="shared" si="1"/>
        <v/>
      </c>
      <c r="K12" s="18"/>
      <c r="L12" s="18"/>
      <c r="M12" s="18"/>
      <c r="N12" s="19">
        <f t="shared" si="2"/>
        <v>-193.6</v>
      </c>
      <c r="O12" s="15" t="s">
        <v>17</v>
      </c>
      <c r="P12" s="20">
        <f t="shared" si="3"/>
        <v>46314</v>
      </c>
      <c r="Q12" s="21" t="str">
        <f t="shared" si="4"/>
        <v/>
      </c>
    </row>
    <row r="13" spans="2:17" ht="38.25" x14ac:dyDescent="0.2">
      <c r="B13" s="13">
        <f>IF(D13="","",COUNTA($D$5:D13))</f>
        <v>9</v>
      </c>
      <c r="C13" s="14">
        <f>DATE(2026,10,12)</f>
        <v>46307</v>
      </c>
      <c r="D13" s="15" t="s">
        <v>52</v>
      </c>
      <c r="E13" s="16" t="s">
        <v>53</v>
      </c>
      <c r="F13" s="17" t="s">
        <v>54</v>
      </c>
      <c r="G13" s="18">
        <v>450</v>
      </c>
      <c r="H13" s="18">
        <f t="shared" si="0"/>
        <v>94.5</v>
      </c>
      <c r="I13" s="18"/>
      <c r="J13" s="18" t="str">
        <f t="shared" si="1"/>
        <v/>
      </c>
      <c r="K13" s="18"/>
      <c r="L13" s="18"/>
      <c r="M13" s="18"/>
      <c r="N13" s="19">
        <f t="shared" si="2"/>
        <v>544.5</v>
      </c>
      <c r="O13" s="15" t="s">
        <v>18</v>
      </c>
      <c r="P13" s="20">
        <f t="shared" si="3"/>
        <v>46314</v>
      </c>
      <c r="Q13" s="21" t="str">
        <f t="shared" ca="1" si="4"/>
        <v>Număr de factură dublat. De transmis în e-Factura până la 19.10.2026.</v>
      </c>
    </row>
    <row r="14" spans="2:17" x14ac:dyDescent="0.2">
      <c r="B14" s="13" t="str">
        <f>IF(D14="","",COUNTA($D$5:D14))</f>
        <v/>
      </c>
      <c r="C14" s="14"/>
      <c r="D14" s="15"/>
      <c r="E14" s="16"/>
      <c r="F14" s="15"/>
      <c r="G14" s="18"/>
      <c r="H14" s="18" t="str">
        <f t="shared" si="0"/>
        <v/>
      </c>
      <c r="I14" s="18"/>
      <c r="J14" s="18" t="str">
        <f t="shared" si="1"/>
        <v/>
      </c>
      <c r="K14" s="18"/>
      <c r="L14" s="18"/>
      <c r="M14" s="18"/>
      <c r="N14" s="19" t="str">
        <f t="shared" si="2"/>
        <v/>
      </c>
      <c r="O14" s="15"/>
      <c r="P14" s="20" t="str">
        <f t="shared" si="3"/>
        <v/>
      </c>
      <c r="Q14" s="21" t="str">
        <f t="shared" si="4"/>
        <v/>
      </c>
    </row>
    <row r="15" spans="2:17" x14ac:dyDescent="0.2">
      <c r="B15" s="13" t="str">
        <f>IF(D15="","",COUNTA($D$5:D15))</f>
        <v/>
      </c>
      <c r="C15" s="14"/>
      <c r="D15" s="15"/>
      <c r="E15" s="16"/>
      <c r="F15" s="15"/>
      <c r="G15" s="18"/>
      <c r="H15" s="18" t="str">
        <f t="shared" si="0"/>
        <v/>
      </c>
      <c r="I15" s="18"/>
      <c r="J15" s="18" t="str">
        <f t="shared" si="1"/>
        <v/>
      </c>
      <c r="K15" s="18"/>
      <c r="L15" s="18"/>
      <c r="M15" s="18"/>
      <c r="N15" s="19" t="str">
        <f t="shared" si="2"/>
        <v/>
      </c>
      <c r="O15" s="15"/>
      <c r="P15" s="20" t="str">
        <f t="shared" si="3"/>
        <v/>
      </c>
      <c r="Q15" s="21" t="str">
        <f t="shared" si="4"/>
        <v/>
      </c>
    </row>
    <row r="16" spans="2:17" x14ac:dyDescent="0.2">
      <c r="B16" s="13" t="str">
        <f>IF(D16="","",COUNTA($D$5:D16))</f>
        <v/>
      </c>
      <c r="C16" s="14"/>
      <c r="D16" s="15"/>
      <c r="E16" s="16"/>
      <c r="F16" s="15"/>
      <c r="G16" s="18"/>
      <c r="H16" s="18" t="str">
        <f t="shared" si="0"/>
        <v/>
      </c>
      <c r="I16" s="18"/>
      <c r="J16" s="18" t="str">
        <f t="shared" si="1"/>
        <v/>
      </c>
      <c r="K16" s="18"/>
      <c r="L16" s="18"/>
      <c r="M16" s="18"/>
      <c r="N16" s="19" t="str">
        <f t="shared" si="2"/>
        <v/>
      </c>
      <c r="O16" s="15"/>
      <c r="P16" s="20" t="str">
        <f t="shared" si="3"/>
        <v/>
      </c>
      <c r="Q16" s="21" t="str">
        <f t="shared" si="4"/>
        <v/>
      </c>
    </row>
    <row r="17" spans="2:17" x14ac:dyDescent="0.2">
      <c r="B17" s="13" t="str">
        <f>IF(D17="","",COUNTA($D$5:D17))</f>
        <v/>
      </c>
      <c r="C17" s="14"/>
      <c r="D17" s="15"/>
      <c r="E17" s="16"/>
      <c r="F17" s="15"/>
      <c r="G17" s="18"/>
      <c r="H17" s="18" t="str">
        <f t="shared" si="0"/>
        <v/>
      </c>
      <c r="I17" s="18"/>
      <c r="J17" s="18" t="str">
        <f t="shared" si="1"/>
        <v/>
      </c>
      <c r="K17" s="18"/>
      <c r="L17" s="18"/>
      <c r="M17" s="18"/>
      <c r="N17" s="19" t="str">
        <f t="shared" si="2"/>
        <v/>
      </c>
      <c r="O17" s="15"/>
      <c r="P17" s="20" t="str">
        <f t="shared" si="3"/>
        <v/>
      </c>
      <c r="Q17" s="21" t="str">
        <f t="shared" si="4"/>
        <v/>
      </c>
    </row>
    <row r="18" spans="2:17" x14ac:dyDescent="0.2">
      <c r="B18" s="13" t="str">
        <f>IF(D18="","",COUNTA($D$5:D18))</f>
        <v/>
      </c>
      <c r="C18" s="14"/>
      <c r="D18" s="15"/>
      <c r="E18" s="16"/>
      <c r="F18" s="15"/>
      <c r="G18" s="18"/>
      <c r="H18" s="18" t="str">
        <f t="shared" si="0"/>
        <v/>
      </c>
      <c r="I18" s="18"/>
      <c r="J18" s="18" t="str">
        <f t="shared" si="1"/>
        <v/>
      </c>
      <c r="K18" s="18"/>
      <c r="L18" s="18"/>
      <c r="M18" s="18"/>
      <c r="N18" s="19" t="str">
        <f t="shared" si="2"/>
        <v/>
      </c>
      <c r="O18" s="15"/>
      <c r="P18" s="20" t="str">
        <f t="shared" si="3"/>
        <v/>
      </c>
      <c r="Q18" s="21" t="str">
        <f t="shared" si="4"/>
        <v/>
      </c>
    </row>
    <row r="19" spans="2:17" x14ac:dyDescent="0.2">
      <c r="B19" s="13" t="str">
        <f>IF(D19="","",COUNTA($D$5:D19))</f>
        <v/>
      </c>
      <c r="C19" s="14"/>
      <c r="D19" s="15"/>
      <c r="E19" s="16"/>
      <c r="F19" s="15"/>
      <c r="G19" s="18"/>
      <c r="H19" s="18" t="str">
        <f t="shared" si="0"/>
        <v/>
      </c>
      <c r="I19" s="18"/>
      <c r="J19" s="18" t="str">
        <f t="shared" si="1"/>
        <v/>
      </c>
      <c r="K19" s="18"/>
      <c r="L19" s="18"/>
      <c r="M19" s="18"/>
      <c r="N19" s="19" t="str">
        <f t="shared" si="2"/>
        <v/>
      </c>
      <c r="O19" s="15"/>
      <c r="P19" s="20" t="str">
        <f t="shared" si="3"/>
        <v/>
      </c>
      <c r="Q19" s="21" t="str">
        <f t="shared" si="4"/>
        <v/>
      </c>
    </row>
    <row r="20" spans="2:17" x14ac:dyDescent="0.2">
      <c r="B20" s="13" t="str">
        <f>IF(D20="","",COUNTA($D$5:D20))</f>
        <v/>
      </c>
      <c r="C20" s="14"/>
      <c r="D20" s="15"/>
      <c r="E20" s="16"/>
      <c r="F20" s="15"/>
      <c r="G20" s="18"/>
      <c r="H20" s="18" t="str">
        <f t="shared" si="0"/>
        <v/>
      </c>
      <c r="I20" s="18"/>
      <c r="J20" s="18" t="str">
        <f t="shared" si="1"/>
        <v/>
      </c>
      <c r="K20" s="18"/>
      <c r="L20" s="18"/>
      <c r="M20" s="18"/>
      <c r="N20" s="19" t="str">
        <f t="shared" si="2"/>
        <v/>
      </c>
      <c r="O20" s="15"/>
      <c r="P20" s="20" t="str">
        <f t="shared" si="3"/>
        <v/>
      </c>
      <c r="Q20" s="21" t="str">
        <f t="shared" si="4"/>
        <v/>
      </c>
    </row>
    <row r="21" spans="2:17" x14ac:dyDescent="0.2">
      <c r="B21" s="13" t="str">
        <f>IF(D21="","",COUNTA($D$5:D21))</f>
        <v/>
      </c>
      <c r="C21" s="14"/>
      <c r="D21" s="15"/>
      <c r="E21" s="16"/>
      <c r="F21" s="15"/>
      <c r="G21" s="18"/>
      <c r="H21" s="18" t="str">
        <f t="shared" si="0"/>
        <v/>
      </c>
      <c r="I21" s="18"/>
      <c r="J21" s="18" t="str">
        <f t="shared" si="1"/>
        <v/>
      </c>
      <c r="K21" s="18"/>
      <c r="L21" s="18"/>
      <c r="M21" s="18"/>
      <c r="N21" s="19" t="str">
        <f t="shared" si="2"/>
        <v/>
      </c>
      <c r="O21" s="15"/>
      <c r="P21" s="20" t="str">
        <f t="shared" si="3"/>
        <v/>
      </c>
      <c r="Q21" s="21" t="str">
        <f t="shared" si="4"/>
        <v/>
      </c>
    </row>
    <row r="22" spans="2:17" x14ac:dyDescent="0.2">
      <c r="B22" s="13" t="str">
        <f>IF(D22="","",COUNTA($D$5:D22))</f>
        <v/>
      </c>
      <c r="C22" s="14"/>
      <c r="D22" s="15"/>
      <c r="E22" s="16"/>
      <c r="F22" s="15"/>
      <c r="G22" s="18"/>
      <c r="H22" s="18" t="str">
        <f t="shared" si="0"/>
        <v/>
      </c>
      <c r="I22" s="18"/>
      <c r="J22" s="18" t="str">
        <f t="shared" si="1"/>
        <v/>
      </c>
      <c r="K22" s="18"/>
      <c r="L22" s="18"/>
      <c r="M22" s="18"/>
      <c r="N22" s="19" t="str">
        <f t="shared" si="2"/>
        <v/>
      </c>
      <c r="O22" s="15"/>
      <c r="P22" s="20" t="str">
        <f t="shared" si="3"/>
        <v/>
      </c>
      <c r="Q22" s="21" t="str">
        <f t="shared" si="4"/>
        <v/>
      </c>
    </row>
    <row r="23" spans="2:17" x14ac:dyDescent="0.2">
      <c r="B23" s="13" t="str">
        <f>IF(D23="","",COUNTA($D$5:D23))</f>
        <v/>
      </c>
      <c r="C23" s="14"/>
      <c r="D23" s="15"/>
      <c r="E23" s="16"/>
      <c r="F23" s="15"/>
      <c r="G23" s="18"/>
      <c r="H23" s="18" t="str">
        <f t="shared" si="0"/>
        <v/>
      </c>
      <c r="I23" s="18"/>
      <c r="J23" s="18" t="str">
        <f t="shared" si="1"/>
        <v/>
      </c>
      <c r="K23" s="18"/>
      <c r="L23" s="18"/>
      <c r="M23" s="18"/>
      <c r="N23" s="19" t="str">
        <f t="shared" si="2"/>
        <v/>
      </c>
      <c r="O23" s="15"/>
      <c r="P23" s="20" t="str">
        <f t="shared" si="3"/>
        <v/>
      </c>
      <c r="Q23" s="21" t="str">
        <f t="shared" si="4"/>
        <v/>
      </c>
    </row>
    <row r="24" spans="2:17" x14ac:dyDescent="0.2">
      <c r="B24" s="13" t="str">
        <f>IF(D24="","",COUNTA($D$5:D24))</f>
        <v/>
      </c>
      <c r="C24" s="14"/>
      <c r="D24" s="15"/>
      <c r="E24" s="16"/>
      <c r="F24" s="15"/>
      <c r="G24" s="18"/>
      <c r="H24" s="18" t="str">
        <f t="shared" si="0"/>
        <v/>
      </c>
      <c r="I24" s="18"/>
      <c r="J24" s="18" t="str">
        <f t="shared" si="1"/>
        <v/>
      </c>
      <c r="K24" s="18"/>
      <c r="L24" s="18"/>
      <c r="M24" s="18"/>
      <c r="N24" s="19" t="str">
        <f t="shared" si="2"/>
        <v/>
      </c>
      <c r="O24" s="15"/>
      <c r="P24" s="20" t="str">
        <f t="shared" si="3"/>
        <v/>
      </c>
      <c r="Q24" s="21" t="str">
        <f t="shared" si="4"/>
        <v/>
      </c>
    </row>
    <row r="25" spans="2:17" x14ac:dyDescent="0.2">
      <c r="B25" s="13" t="str">
        <f>IF(D25="","",COUNTA($D$5:D25))</f>
        <v/>
      </c>
      <c r="C25" s="14"/>
      <c r="D25" s="15"/>
      <c r="E25" s="16"/>
      <c r="F25" s="15"/>
      <c r="G25" s="18"/>
      <c r="H25" s="18" t="str">
        <f t="shared" si="0"/>
        <v/>
      </c>
      <c r="I25" s="18"/>
      <c r="J25" s="18" t="str">
        <f t="shared" si="1"/>
        <v/>
      </c>
      <c r="K25" s="18"/>
      <c r="L25" s="18"/>
      <c r="M25" s="18"/>
      <c r="N25" s="19" t="str">
        <f t="shared" si="2"/>
        <v/>
      </c>
      <c r="O25" s="15"/>
      <c r="P25" s="20" t="str">
        <f t="shared" si="3"/>
        <v/>
      </c>
      <c r="Q25" s="21" t="str">
        <f t="shared" si="4"/>
        <v/>
      </c>
    </row>
    <row r="26" spans="2:17" x14ac:dyDescent="0.2">
      <c r="B26" s="13" t="str">
        <f>IF(D26="","",COUNTA($D$5:D26))</f>
        <v/>
      </c>
      <c r="C26" s="14"/>
      <c r="D26" s="15"/>
      <c r="E26" s="16"/>
      <c r="F26" s="15"/>
      <c r="G26" s="18"/>
      <c r="H26" s="18" t="str">
        <f t="shared" si="0"/>
        <v/>
      </c>
      <c r="I26" s="18"/>
      <c r="J26" s="18" t="str">
        <f t="shared" si="1"/>
        <v/>
      </c>
      <c r="K26" s="18"/>
      <c r="L26" s="18"/>
      <c r="M26" s="18"/>
      <c r="N26" s="19" t="str">
        <f t="shared" si="2"/>
        <v/>
      </c>
      <c r="O26" s="15"/>
      <c r="P26" s="20" t="str">
        <f t="shared" si="3"/>
        <v/>
      </c>
      <c r="Q26" s="21" t="str">
        <f t="shared" si="4"/>
        <v/>
      </c>
    </row>
    <row r="27" spans="2:17" x14ac:dyDescent="0.2">
      <c r="B27" s="13" t="str">
        <f>IF(D27="","",COUNTA($D$5:D27))</f>
        <v/>
      </c>
      <c r="C27" s="14"/>
      <c r="D27" s="15"/>
      <c r="E27" s="16"/>
      <c r="F27" s="15"/>
      <c r="G27" s="18"/>
      <c r="H27" s="18" t="str">
        <f t="shared" si="0"/>
        <v/>
      </c>
      <c r="I27" s="18"/>
      <c r="J27" s="18" t="str">
        <f t="shared" si="1"/>
        <v/>
      </c>
      <c r="K27" s="18"/>
      <c r="L27" s="18"/>
      <c r="M27" s="18"/>
      <c r="N27" s="19" t="str">
        <f t="shared" si="2"/>
        <v/>
      </c>
      <c r="O27" s="15"/>
      <c r="P27" s="20" t="str">
        <f t="shared" si="3"/>
        <v/>
      </c>
      <c r="Q27" s="21" t="str">
        <f t="shared" si="4"/>
        <v/>
      </c>
    </row>
    <row r="28" spans="2:17" x14ac:dyDescent="0.2">
      <c r="B28" s="13" t="str">
        <f>IF(D28="","",COUNTA($D$5:D28))</f>
        <v/>
      </c>
      <c r="C28" s="14"/>
      <c r="D28" s="15"/>
      <c r="E28" s="16"/>
      <c r="F28" s="15"/>
      <c r="G28" s="18"/>
      <c r="H28" s="18" t="str">
        <f t="shared" si="0"/>
        <v/>
      </c>
      <c r="I28" s="18"/>
      <c r="J28" s="18" t="str">
        <f t="shared" si="1"/>
        <v/>
      </c>
      <c r="K28" s="18"/>
      <c r="L28" s="18"/>
      <c r="M28" s="18"/>
      <c r="N28" s="19" t="str">
        <f t="shared" si="2"/>
        <v/>
      </c>
      <c r="O28" s="15"/>
      <c r="P28" s="20" t="str">
        <f t="shared" si="3"/>
        <v/>
      </c>
      <c r="Q28" s="21" t="str">
        <f t="shared" si="4"/>
        <v/>
      </c>
    </row>
    <row r="29" spans="2:17" x14ac:dyDescent="0.2">
      <c r="B29" s="13" t="str">
        <f>IF(D29="","",COUNTA($D$5:D29))</f>
        <v/>
      </c>
      <c r="C29" s="14"/>
      <c r="D29" s="15"/>
      <c r="E29" s="16"/>
      <c r="F29" s="15"/>
      <c r="G29" s="18"/>
      <c r="H29" s="18" t="str">
        <f t="shared" si="0"/>
        <v/>
      </c>
      <c r="I29" s="18"/>
      <c r="J29" s="18" t="str">
        <f t="shared" si="1"/>
        <v/>
      </c>
      <c r="K29" s="18"/>
      <c r="L29" s="18"/>
      <c r="M29" s="18"/>
      <c r="N29" s="19" t="str">
        <f t="shared" si="2"/>
        <v/>
      </c>
      <c r="O29" s="15"/>
      <c r="P29" s="20" t="str">
        <f t="shared" si="3"/>
        <v/>
      </c>
      <c r="Q29" s="21" t="str">
        <f t="shared" si="4"/>
        <v/>
      </c>
    </row>
    <row r="30" spans="2:17" x14ac:dyDescent="0.2">
      <c r="B30" s="13" t="str">
        <f>IF(D30="","",COUNTA($D$5:D30))</f>
        <v/>
      </c>
      <c r="C30" s="14"/>
      <c r="D30" s="15"/>
      <c r="E30" s="16"/>
      <c r="F30" s="15"/>
      <c r="G30" s="18"/>
      <c r="H30" s="18" t="str">
        <f t="shared" si="0"/>
        <v/>
      </c>
      <c r="I30" s="18"/>
      <c r="J30" s="18" t="str">
        <f t="shared" si="1"/>
        <v/>
      </c>
      <c r="K30" s="18"/>
      <c r="L30" s="18"/>
      <c r="M30" s="18"/>
      <c r="N30" s="19" t="str">
        <f t="shared" si="2"/>
        <v/>
      </c>
      <c r="O30" s="15"/>
      <c r="P30" s="20" t="str">
        <f t="shared" si="3"/>
        <v/>
      </c>
      <c r="Q30" s="21" t="str">
        <f t="shared" si="4"/>
        <v/>
      </c>
    </row>
    <row r="31" spans="2:17" x14ac:dyDescent="0.2">
      <c r="B31" s="13" t="str">
        <f>IF(D31="","",COUNTA($D$5:D31))</f>
        <v/>
      </c>
      <c r="C31" s="14"/>
      <c r="D31" s="15"/>
      <c r="E31" s="16"/>
      <c r="F31" s="15"/>
      <c r="G31" s="18"/>
      <c r="H31" s="18" t="str">
        <f t="shared" si="0"/>
        <v/>
      </c>
      <c r="I31" s="18"/>
      <c r="J31" s="18" t="str">
        <f t="shared" si="1"/>
        <v/>
      </c>
      <c r="K31" s="18"/>
      <c r="L31" s="18"/>
      <c r="M31" s="18"/>
      <c r="N31" s="19" t="str">
        <f t="shared" si="2"/>
        <v/>
      </c>
      <c r="O31" s="15"/>
      <c r="P31" s="20" t="str">
        <f t="shared" si="3"/>
        <v/>
      </c>
      <c r="Q31" s="21" t="str">
        <f t="shared" si="4"/>
        <v/>
      </c>
    </row>
    <row r="32" spans="2:17" x14ac:dyDescent="0.2">
      <c r="B32" s="13" t="str">
        <f>IF(D32="","",COUNTA($D$5:D32))</f>
        <v/>
      </c>
      <c r="C32" s="14"/>
      <c r="D32" s="15"/>
      <c r="E32" s="16"/>
      <c r="F32" s="15"/>
      <c r="G32" s="18"/>
      <c r="H32" s="18" t="str">
        <f t="shared" si="0"/>
        <v/>
      </c>
      <c r="I32" s="18"/>
      <c r="J32" s="18" t="str">
        <f t="shared" si="1"/>
        <v/>
      </c>
      <c r="K32" s="18"/>
      <c r="L32" s="18"/>
      <c r="M32" s="18"/>
      <c r="N32" s="19" t="str">
        <f t="shared" si="2"/>
        <v/>
      </c>
      <c r="O32" s="15"/>
      <c r="P32" s="20" t="str">
        <f t="shared" si="3"/>
        <v/>
      </c>
      <c r="Q32" s="21" t="str">
        <f t="shared" si="4"/>
        <v/>
      </c>
    </row>
    <row r="33" spans="2:17" x14ac:dyDescent="0.2">
      <c r="B33" s="13" t="str">
        <f>IF(D33="","",COUNTA($D$5:D33))</f>
        <v/>
      </c>
      <c r="C33" s="14"/>
      <c r="D33" s="15"/>
      <c r="E33" s="16"/>
      <c r="F33" s="15"/>
      <c r="G33" s="18"/>
      <c r="H33" s="18" t="str">
        <f t="shared" si="0"/>
        <v/>
      </c>
      <c r="I33" s="18"/>
      <c r="J33" s="18" t="str">
        <f t="shared" si="1"/>
        <v/>
      </c>
      <c r="K33" s="18"/>
      <c r="L33" s="18"/>
      <c r="M33" s="18"/>
      <c r="N33" s="19" t="str">
        <f t="shared" si="2"/>
        <v/>
      </c>
      <c r="O33" s="15"/>
      <c r="P33" s="20" t="str">
        <f t="shared" si="3"/>
        <v/>
      </c>
      <c r="Q33" s="21" t="str">
        <f t="shared" si="4"/>
        <v/>
      </c>
    </row>
    <row r="34" spans="2:17" x14ac:dyDescent="0.2">
      <c r="B34" s="13" t="str">
        <f>IF(D34="","",COUNTA($D$5:D34))</f>
        <v/>
      </c>
      <c r="C34" s="14"/>
      <c r="D34" s="15"/>
      <c r="E34" s="16"/>
      <c r="F34" s="15"/>
      <c r="G34" s="18"/>
      <c r="H34" s="18" t="str">
        <f t="shared" si="0"/>
        <v/>
      </c>
      <c r="I34" s="18"/>
      <c r="J34" s="18" t="str">
        <f t="shared" si="1"/>
        <v/>
      </c>
      <c r="K34" s="18"/>
      <c r="L34" s="18"/>
      <c r="M34" s="18"/>
      <c r="N34" s="19" t="str">
        <f t="shared" si="2"/>
        <v/>
      </c>
      <c r="O34" s="15"/>
      <c r="P34" s="20" t="str">
        <f t="shared" si="3"/>
        <v/>
      </c>
      <c r="Q34" s="21" t="str">
        <f t="shared" si="4"/>
        <v/>
      </c>
    </row>
    <row r="35" spans="2:17" x14ac:dyDescent="0.2">
      <c r="B35" s="13" t="str">
        <f>IF(D35="","",COUNTA($D$5:D35))</f>
        <v/>
      </c>
      <c r="C35" s="14"/>
      <c r="D35" s="15"/>
      <c r="E35" s="16"/>
      <c r="F35" s="15"/>
      <c r="G35" s="18"/>
      <c r="H35" s="18" t="str">
        <f t="shared" si="0"/>
        <v/>
      </c>
      <c r="I35" s="18"/>
      <c r="J35" s="18" t="str">
        <f t="shared" si="1"/>
        <v/>
      </c>
      <c r="K35" s="18"/>
      <c r="L35" s="18"/>
      <c r="M35" s="18"/>
      <c r="N35" s="19" t="str">
        <f t="shared" si="2"/>
        <v/>
      </c>
      <c r="O35" s="15"/>
      <c r="P35" s="20" t="str">
        <f t="shared" si="3"/>
        <v/>
      </c>
      <c r="Q35" s="21" t="str">
        <f t="shared" si="4"/>
        <v/>
      </c>
    </row>
    <row r="36" spans="2:17" x14ac:dyDescent="0.2">
      <c r="B36" s="13" t="str">
        <f>IF(D36="","",COUNTA($D$5:D36))</f>
        <v/>
      </c>
      <c r="C36" s="14"/>
      <c r="D36" s="15"/>
      <c r="E36" s="16"/>
      <c r="F36" s="15"/>
      <c r="G36" s="18"/>
      <c r="H36" s="18" t="str">
        <f t="shared" si="0"/>
        <v/>
      </c>
      <c r="I36" s="18"/>
      <c r="J36" s="18" t="str">
        <f t="shared" si="1"/>
        <v/>
      </c>
      <c r="K36" s="18"/>
      <c r="L36" s="18"/>
      <c r="M36" s="18"/>
      <c r="N36" s="19" t="str">
        <f t="shared" si="2"/>
        <v/>
      </c>
      <c r="O36" s="15"/>
      <c r="P36" s="20" t="str">
        <f t="shared" si="3"/>
        <v/>
      </c>
      <c r="Q36" s="21" t="str">
        <f t="shared" si="4"/>
        <v/>
      </c>
    </row>
    <row r="37" spans="2:17" x14ac:dyDescent="0.2">
      <c r="B37" s="13" t="str">
        <f>IF(D37="","",COUNTA($D$5:D37))</f>
        <v/>
      </c>
      <c r="C37" s="14"/>
      <c r="D37" s="15"/>
      <c r="E37" s="16"/>
      <c r="F37" s="15"/>
      <c r="G37" s="18"/>
      <c r="H37" s="18" t="str">
        <f t="shared" si="0"/>
        <v/>
      </c>
      <c r="I37" s="18"/>
      <c r="J37" s="18" t="str">
        <f t="shared" si="1"/>
        <v/>
      </c>
      <c r="K37" s="18"/>
      <c r="L37" s="18"/>
      <c r="M37" s="18"/>
      <c r="N37" s="19" t="str">
        <f t="shared" si="2"/>
        <v/>
      </c>
      <c r="O37" s="15"/>
      <c r="P37" s="20" t="str">
        <f t="shared" si="3"/>
        <v/>
      </c>
      <c r="Q37" s="21" t="str">
        <f t="shared" si="4"/>
        <v/>
      </c>
    </row>
    <row r="38" spans="2:17" x14ac:dyDescent="0.2">
      <c r="B38" s="13" t="str">
        <f>IF(D38="","",COUNTA($D$5:D38))</f>
        <v/>
      </c>
      <c r="C38" s="14"/>
      <c r="D38" s="15"/>
      <c r="E38" s="16"/>
      <c r="F38" s="15"/>
      <c r="G38" s="18"/>
      <c r="H38" s="18" t="str">
        <f t="shared" si="0"/>
        <v/>
      </c>
      <c r="I38" s="18"/>
      <c r="J38" s="18" t="str">
        <f t="shared" si="1"/>
        <v/>
      </c>
      <c r="K38" s="18"/>
      <c r="L38" s="18"/>
      <c r="M38" s="18"/>
      <c r="N38" s="19" t="str">
        <f t="shared" si="2"/>
        <v/>
      </c>
      <c r="O38" s="15"/>
      <c r="P38" s="20" t="str">
        <f t="shared" si="3"/>
        <v/>
      </c>
      <c r="Q38" s="21" t="str">
        <f t="shared" si="4"/>
        <v/>
      </c>
    </row>
    <row r="39" spans="2:17" x14ac:dyDescent="0.2">
      <c r="B39" s="13" t="str">
        <f>IF(D39="","",COUNTA($D$5:D39))</f>
        <v/>
      </c>
      <c r="C39" s="14"/>
      <c r="D39" s="15"/>
      <c r="E39" s="16"/>
      <c r="F39" s="15"/>
      <c r="G39" s="18"/>
      <c r="H39" s="18" t="str">
        <f t="shared" si="0"/>
        <v/>
      </c>
      <c r="I39" s="18"/>
      <c r="J39" s="18" t="str">
        <f t="shared" si="1"/>
        <v/>
      </c>
      <c r="K39" s="18"/>
      <c r="L39" s="18"/>
      <c r="M39" s="18"/>
      <c r="N39" s="19" t="str">
        <f t="shared" si="2"/>
        <v/>
      </c>
      <c r="O39" s="15"/>
      <c r="P39" s="20" t="str">
        <f t="shared" si="3"/>
        <v/>
      </c>
      <c r="Q39" s="21" t="str">
        <f t="shared" si="4"/>
        <v/>
      </c>
    </row>
    <row r="40" spans="2:17" x14ac:dyDescent="0.2">
      <c r="B40" s="13" t="str">
        <f>IF(D40="","",COUNTA($D$5:D40))</f>
        <v/>
      </c>
      <c r="C40" s="14"/>
      <c r="D40" s="15"/>
      <c r="E40" s="16"/>
      <c r="F40" s="15"/>
      <c r="G40" s="18"/>
      <c r="H40" s="18" t="str">
        <f t="shared" si="0"/>
        <v/>
      </c>
      <c r="I40" s="18"/>
      <c r="J40" s="18" t="str">
        <f t="shared" si="1"/>
        <v/>
      </c>
      <c r="K40" s="18"/>
      <c r="L40" s="18"/>
      <c r="M40" s="18"/>
      <c r="N40" s="19" t="str">
        <f t="shared" si="2"/>
        <v/>
      </c>
      <c r="O40" s="15"/>
      <c r="P40" s="20" t="str">
        <f t="shared" si="3"/>
        <v/>
      </c>
      <c r="Q40" s="21" t="str">
        <f t="shared" si="4"/>
        <v/>
      </c>
    </row>
    <row r="41" spans="2:17" x14ac:dyDescent="0.2">
      <c r="B41" s="13" t="str">
        <f>IF(D41="","",COUNTA($D$5:D41))</f>
        <v/>
      </c>
      <c r="C41" s="14"/>
      <c r="D41" s="15"/>
      <c r="E41" s="16"/>
      <c r="F41" s="15"/>
      <c r="G41" s="18"/>
      <c r="H41" s="18" t="str">
        <f t="shared" si="0"/>
        <v/>
      </c>
      <c r="I41" s="18"/>
      <c r="J41" s="18" t="str">
        <f t="shared" si="1"/>
        <v/>
      </c>
      <c r="K41" s="18"/>
      <c r="L41" s="18"/>
      <c r="M41" s="18"/>
      <c r="N41" s="19" t="str">
        <f t="shared" si="2"/>
        <v/>
      </c>
      <c r="O41" s="15"/>
      <c r="P41" s="20" t="str">
        <f t="shared" si="3"/>
        <v/>
      </c>
      <c r="Q41" s="21" t="str">
        <f t="shared" si="4"/>
        <v/>
      </c>
    </row>
    <row r="42" spans="2:17" x14ac:dyDescent="0.2">
      <c r="B42" s="13" t="str">
        <f>IF(D42="","",COUNTA($D$5:D42))</f>
        <v/>
      </c>
      <c r="C42" s="14"/>
      <c r="D42" s="15"/>
      <c r="E42" s="16"/>
      <c r="F42" s="15"/>
      <c r="G42" s="18"/>
      <c r="H42" s="18" t="str">
        <f t="shared" si="0"/>
        <v/>
      </c>
      <c r="I42" s="18"/>
      <c r="J42" s="18" t="str">
        <f t="shared" si="1"/>
        <v/>
      </c>
      <c r="K42" s="18"/>
      <c r="L42" s="18"/>
      <c r="M42" s="18"/>
      <c r="N42" s="19" t="str">
        <f t="shared" si="2"/>
        <v/>
      </c>
      <c r="O42" s="15"/>
      <c r="P42" s="20" t="str">
        <f t="shared" si="3"/>
        <v/>
      </c>
      <c r="Q42" s="21" t="str">
        <f t="shared" si="4"/>
        <v/>
      </c>
    </row>
    <row r="43" spans="2:17" x14ac:dyDescent="0.2">
      <c r="B43" s="13" t="str">
        <f>IF(D43="","",COUNTA($D$5:D43))</f>
        <v/>
      </c>
      <c r="C43" s="14"/>
      <c r="D43" s="15"/>
      <c r="E43" s="16"/>
      <c r="F43" s="15"/>
      <c r="G43" s="18"/>
      <c r="H43" s="18" t="str">
        <f t="shared" si="0"/>
        <v/>
      </c>
      <c r="I43" s="18"/>
      <c r="J43" s="18" t="str">
        <f t="shared" si="1"/>
        <v/>
      </c>
      <c r="K43" s="18"/>
      <c r="L43" s="18"/>
      <c r="M43" s="18"/>
      <c r="N43" s="19" t="str">
        <f t="shared" si="2"/>
        <v/>
      </c>
      <c r="O43" s="15"/>
      <c r="P43" s="20" t="str">
        <f t="shared" si="3"/>
        <v/>
      </c>
      <c r="Q43" s="21" t="str">
        <f t="shared" si="4"/>
        <v/>
      </c>
    </row>
    <row r="44" spans="2:17" x14ac:dyDescent="0.2">
      <c r="B44" s="13" t="str">
        <f>IF(D44="","",COUNTA($D$5:D44))</f>
        <v/>
      </c>
      <c r="C44" s="14"/>
      <c r="D44" s="15"/>
      <c r="E44" s="16"/>
      <c r="F44" s="15"/>
      <c r="G44" s="18"/>
      <c r="H44" s="18" t="str">
        <f t="shared" si="0"/>
        <v/>
      </c>
      <c r="I44" s="18"/>
      <c r="J44" s="18" t="str">
        <f t="shared" si="1"/>
        <v/>
      </c>
      <c r="K44" s="18"/>
      <c r="L44" s="18"/>
      <c r="M44" s="18"/>
      <c r="N44" s="19" t="str">
        <f t="shared" si="2"/>
        <v/>
      </c>
      <c r="O44" s="15"/>
      <c r="P44" s="20" t="str">
        <f t="shared" si="3"/>
        <v/>
      </c>
      <c r="Q44" s="21" t="str">
        <f t="shared" si="4"/>
        <v/>
      </c>
    </row>
    <row r="45" spans="2:17" x14ac:dyDescent="0.2">
      <c r="B45" s="13" t="str">
        <f>IF(D45="","",COUNTA($D$5:D45))</f>
        <v/>
      </c>
      <c r="C45" s="14"/>
      <c r="D45" s="15"/>
      <c r="E45" s="16"/>
      <c r="F45" s="15"/>
      <c r="G45" s="18"/>
      <c r="H45" s="18" t="str">
        <f t="shared" si="0"/>
        <v/>
      </c>
      <c r="I45" s="18"/>
      <c r="J45" s="18" t="str">
        <f t="shared" si="1"/>
        <v/>
      </c>
      <c r="K45" s="18"/>
      <c r="L45" s="18"/>
      <c r="M45" s="18"/>
      <c r="N45" s="19" t="str">
        <f t="shared" si="2"/>
        <v/>
      </c>
      <c r="O45" s="15"/>
      <c r="P45" s="20" t="str">
        <f t="shared" si="3"/>
        <v/>
      </c>
      <c r="Q45" s="21" t="str">
        <f t="shared" si="4"/>
        <v/>
      </c>
    </row>
    <row r="46" spans="2:17" x14ac:dyDescent="0.2">
      <c r="B46" s="13" t="str">
        <f>IF(D46="","",COUNTA($D$5:D46))</f>
        <v/>
      </c>
      <c r="C46" s="14"/>
      <c r="D46" s="15"/>
      <c r="E46" s="16"/>
      <c r="F46" s="15"/>
      <c r="G46" s="18"/>
      <c r="H46" s="18" t="str">
        <f t="shared" si="0"/>
        <v/>
      </c>
      <c r="I46" s="18"/>
      <c r="J46" s="18" t="str">
        <f t="shared" si="1"/>
        <v/>
      </c>
      <c r="K46" s="18"/>
      <c r="L46" s="18"/>
      <c r="M46" s="18"/>
      <c r="N46" s="19" t="str">
        <f t="shared" si="2"/>
        <v/>
      </c>
      <c r="O46" s="15"/>
      <c r="P46" s="20" t="str">
        <f t="shared" si="3"/>
        <v/>
      </c>
      <c r="Q46" s="21" t="str">
        <f t="shared" si="4"/>
        <v/>
      </c>
    </row>
    <row r="47" spans="2:17" x14ac:dyDescent="0.2">
      <c r="B47" s="13" t="str">
        <f>IF(D47="","",COUNTA($D$5:D47))</f>
        <v/>
      </c>
      <c r="C47" s="14"/>
      <c r="D47" s="15"/>
      <c r="E47" s="16"/>
      <c r="F47" s="15"/>
      <c r="G47" s="18"/>
      <c r="H47" s="18" t="str">
        <f t="shared" si="0"/>
        <v/>
      </c>
      <c r="I47" s="18"/>
      <c r="J47" s="18" t="str">
        <f t="shared" si="1"/>
        <v/>
      </c>
      <c r="K47" s="18"/>
      <c r="L47" s="18"/>
      <c r="M47" s="18"/>
      <c r="N47" s="19" t="str">
        <f t="shared" si="2"/>
        <v/>
      </c>
      <c r="O47" s="15"/>
      <c r="P47" s="20" t="str">
        <f t="shared" si="3"/>
        <v/>
      </c>
      <c r="Q47" s="21" t="str">
        <f t="shared" si="4"/>
        <v/>
      </c>
    </row>
    <row r="48" spans="2:17" x14ac:dyDescent="0.2">
      <c r="B48" s="13" t="str">
        <f>IF(D48="","",COUNTA($D$5:D48))</f>
        <v/>
      </c>
      <c r="C48" s="14"/>
      <c r="D48" s="15"/>
      <c r="E48" s="16"/>
      <c r="F48" s="15"/>
      <c r="G48" s="18"/>
      <c r="H48" s="18" t="str">
        <f t="shared" si="0"/>
        <v/>
      </c>
      <c r="I48" s="18"/>
      <c r="J48" s="18" t="str">
        <f t="shared" si="1"/>
        <v/>
      </c>
      <c r="K48" s="18"/>
      <c r="L48" s="18"/>
      <c r="M48" s="18"/>
      <c r="N48" s="19" t="str">
        <f t="shared" si="2"/>
        <v/>
      </c>
      <c r="O48" s="15"/>
      <c r="P48" s="20" t="str">
        <f t="shared" si="3"/>
        <v/>
      </c>
      <c r="Q48" s="21" t="str">
        <f t="shared" si="4"/>
        <v/>
      </c>
    </row>
    <row r="49" spans="2:17" x14ac:dyDescent="0.2">
      <c r="B49" s="13" t="str">
        <f>IF(D49="","",COUNTA($D$5:D49))</f>
        <v/>
      </c>
      <c r="C49" s="14"/>
      <c r="D49" s="15"/>
      <c r="E49" s="16"/>
      <c r="F49" s="15"/>
      <c r="G49" s="18"/>
      <c r="H49" s="18" t="str">
        <f t="shared" si="0"/>
        <v/>
      </c>
      <c r="I49" s="18"/>
      <c r="J49" s="18" t="str">
        <f t="shared" si="1"/>
        <v/>
      </c>
      <c r="K49" s="18"/>
      <c r="L49" s="18"/>
      <c r="M49" s="18"/>
      <c r="N49" s="19" t="str">
        <f t="shared" si="2"/>
        <v/>
      </c>
      <c r="O49" s="15"/>
      <c r="P49" s="20" t="str">
        <f t="shared" si="3"/>
        <v/>
      </c>
      <c r="Q49" s="21" t="str">
        <f t="shared" si="4"/>
        <v/>
      </c>
    </row>
    <row r="50" spans="2:17" x14ac:dyDescent="0.2">
      <c r="B50" s="13" t="str">
        <f>IF(D50="","",COUNTA($D$5:D50))</f>
        <v/>
      </c>
      <c r="C50" s="14"/>
      <c r="D50" s="15"/>
      <c r="E50" s="16"/>
      <c r="F50" s="15"/>
      <c r="G50" s="18"/>
      <c r="H50" s="18" t="str">
        <f t="shared" si="0"/>
        <v/>
      </c>
      <c r="I50" s="18"/>
      <c r="J50" s="18" t="str">
        <f t="shared" si="1"/>
        <v/>
      </c>
      <c r="K50" s="18"/>
      <c r="L50" s="18"/>
      <c r="M50" s="18"/>
      <c r="N50" s="19" t="str">
        <f t="shared" si="2"/>
        <v/>
      </c>
      <c r="O50" s="15"/>
      <c r="P50" s="20" t="str">
        <f t="shared" si="3"/>
        <v/>
      </c>
      <c r="Q50" s="21" t="str">
        <f t="shared" si="4"/>
        <v/>
      </c>
    </row>
    <row r="51" spans="2:17" x14ac:dyDescent="0.2">
      <c r="B51" s="13" t="str">
        <f>IF(D51="","",COUNTA($D$5:D51))</f>
        <v/>
      </c>
      <c r="C51" s="14"/>
      <c r="D51" s="15"/>
      <c r="E51" s="16"/>
      <c r="F51" s="15"/>
      <c r="G51" s="18"/>
      <c r="H51" s="18" t="str">
        <f t="shared" si="0"/>
        <v/>
      </c>
      <c r="I51" s="18"/>
      <c r="J51" s="18" t="str">
        <f t="shared" si="1"/>
        <v/>
      </c>
      <c r="K51" s="18"/>
      <c r="L51" s="18"/>
      <c r="M51" s="18"/>
      <c r="N51" s="19" t="str">
        <f t="shared" si="2"/>
        <v/>
      </c>
      <c r="O51" s="15"/>
      <c r="P51" s="20" t="str">
        <f t="shared" si="3"/>
        <v/>
      </c>
      <c r="Q51" s="21" t="str">
        <f t="shared" si="4"/>
        <v/>
      </c>
    </row>
    <row r="52" spans="2:17" x14ac:dyDescent="0.2">
      <c r="B52" s="13" t="str">
        <f>IF(D52="","",COUNTA($D$5:D52))</f>
        <v/>
      </c>
      <c r="C52" s="14"/>
      <c r="D52" s="15"/>
      <c r="E52" s="16"/>
      <c r="F52" s="15"/>
      <c r="G52" s="18"/>
      <c r="H52" s="18" t="str">
        <f t="shared" si="0"/>
        <v/>
      </c>
      <c r="I52" s="18"/>
      <c r="J52" s="18" t="str">
        <f t="shared" si="1"/>
        <v/>
      </c>
      <c r="K52" s="18"/>
      <c r="L52" s="18"/>
      <c r="M52" s="18"/>
      <c r="N52" s="19" t="str">
        <f t="shared" si="2"/>
        <v/>
      </c>
      <c r="O52" s="15"/>
      <c r="P52" s="20" t="str">
        <f t="shared" si="3"/>
        <v/>
      </c>
      <c r="Q52" s="21" t="str">
        <f t="shared" si="4"/>
        <v/>
      </c>
    </row>
    <row r="53" spans="2:17" x14ac:dyDescent="0.2">
      <c r="B53" s="13" t="str">
        <f>IF(D53="","",COUNTA($D$5:D53))</f>
        <v/>
      </c>
      <c r="C53" s="14"/>
      <c r="D53" s="15"/>
      <c r="E53" s="16"/>
      <c r="F53" s="15"/>
      <c r="G53" s="18"/>
      <c r="H53" s="18" t="str">
        <f t="shared" si="0"/>
        <v/>
      </c>
      <c r="I53" s="18"/>
      <c r="J53" s="18" t="str">
        <f t="shared" si="1"/>
        <v/>
      </c>
      <c r="K53" s="18"/>
      <c r="L53" s="18"/>
      <c r="M53" s="18"/>
      <c r="N53" s="19" t="str">
        <f t="shared" si="2"/>
        <v/>
      </c>
      <c r="O53" s="15"/>
      <c r="P53" s="20" t="str">
        <f t="shared" si="3"/>
        <v/>
      </c>
      <c r="Q53" s="21" t="str">
        <f t="shared" si="4"/>
        <v/>
      </c>
    </row>
    <row r="54" spans="2:17" x14ac:dyDescent="0.2">
      <c r="B54" s="13" t="str">
        <f>IF(D54="","",COUNTA($D$5:D54))</f>
        <v/>
      </c>
      <c r="C54" s="14"/>
      <c r="D54" s="15"/>
      <c r="E54" s="16"/>
      <c r="F54" s="15"/>
      <c r="G54" s="18"/>
      <c r="H54" s="18" t="str">
        <f t="shared" si="0"/>
        <v/>
      </c>
      <c r="I54" s="18"/>
      <c r="J54" s="18" t="str">
        <f t="shared" si="1"/>
        <v/>
      </c>
      <c r="K54" s="18"/>
      <c r="L54" s="18"/>
      <c r="M54" s="18"/>
      <c r="N54" s="19" t="str">
        <f t="shared" si="2"/>
        <v/>
      </c>
      <c r="O54" s="15"/>
      <c r="P54" s="20" t="str">
        <f t="shared" si="3"/>
        <v/>
      </c>
      <c r="Q54" s="21" t="str">
        <f t="shared" si="4"/>
        <v/>
      </c>
    </row>
    <row r="55" spans="2:17" x14ac:dyDescent="0.2">
      <c r="B55" s="13" t="str">
        <f>IF(D55="","",COUNTA($D$5:D55))</f>
        <v/>
      </c>
      <c r="C55" s="14"/>
      <c r="D55" s="15"/>
      <c r="E55" s="16"/>
      <c r="F55" s="15"/>
      <c r="G55" s="18"/>
      <c r="H55" s="18" t="str">
        <f t="shared" si="0"/>
        <v/>
      </c>
      <c r="I55" s="18"/>
      <c r="J55" s="18" t="str">
        <f t="shared" si="1"/>
        <v/>
      </c>
      <c r="K55" s="18"/>
      <c r="L55" s="18"/>
      <c r="M55" s="18"/>
      <c r="N55" s="19" t="str">
        <f t="shared" si="2"/>
        <v/>
      </c>
      <c r="O55" s="15"/>
      <c r="P55" s="20" t="str">
        <f t="shared" si="3"/>
        <v/>
      </c>
      <c r="Q55" s="21" t="str">
        <f t="shared" si="4"/>
        <v/>
      </c>
    </row>
    <row r="56" spans="2:17" x14ac:dyDescent="0.2">
      <c r="B56" s="13" t="str">
        <f>IF(D56="","",COUNTA($D$5:D56))</f>
        <v/>
      </c>
      <c r="C56" s="14"/>
      <c r="D56" s="15"/>
      <c r="E56" s="16"/>
      <c r="F56" s="15"/>
      <c r="G56" s="18"/>
      <c r="H56" s="18" t="str">
        <f t="shared" si="0"/>
        <v/>
      </c>
      <c r="I56" s="18"/>
      <c r="J56" s="18" t="str">
        <f t="shared" si="1"/>
        <v/>
      </c>
      <c r="K56" s="18"/>
      <c r="L56" s="18"/>
      <c r="M56" s="18"/>
      <c r="N56" s="19" t="str">
        <f t="shared" si="2"/>
        <v/>
      </c>
      <c r="O56" s="15"/>
      <c r="P56" s="20" t="str">
        <f t="shared" si="3"/>
        <v/>
      </c>
      <c r="Q56" s="21" t="str">
        <f t="shared" si="4"/>
        <v/>
      </c>
    </row>
    <row r="57" spans="2:17" x14ac:dyDescent="0.2">
      <c r="B57" s="13" t="str">
        <f>IF(D57="","",COUNTA($D$5:D57))</f>
        <v/>
      </c>
      <c r="C57" s="14"/>
      <c r="D57" s="15"/>
      <c r="E57" s="16"/>
      <c r="F57" s="15"/>
      <c r="G57" s="18"/>
      <c r="H57" s="18" t="str">
        <f t="shared" si="0"/>
        <v/>
      </c>
      <c r="I57" s="18"/>
      <c r="J57" s="18" t="str">
        <f t="shared" si="1"/>
        <v/>
      </c>
      <c r="K57" s="18"/>
      <c r="L57" s="18"/>
      <c r="M57" s="18"/>
      <c r="N57" s="19" t="str">
        <f t="shared" si="2"/>
        <v/>
      </c>
      <c r="O57" s="15"/>
      <c r="P57" s="20" t="str">
        <f t="shared" si="3"/>
        <v/>
      </c>
      <c r="Q57" s="21" t="str">
        <f t="shared" si="4"/>
        <v/>
      </c>
    </row>
    <row r="58" spans="2:17" x14ac:dyDescent="0.2">
      <c r="B58" s="13" t="str">
        <f>IF(D58="","",COUNTA($D$5:D58))</f>
        <v/>
      </c>
      <c r="C58" s="14"/>
      <c r="D58" s="15"/>
      <c r="E58" s="16"/>
      <c r="F58" s="15"/>
      <c r="G58" s="18"/>
      <c r="H58" s="18" t="str">
        <f t="shared" si="0"/>
        <v/>
      </c>
      <c r="I58" s="18"/>
      <c r="J58" s="18" t="str">
        <f t="shared" si="1"/>
        <v/>
      </c>
      <c r="K58" s="18"/>
      <c r="L58" s="18"/>
      <c r="M58" s="18"/>
      <c r="N58" s="19" t="str">
        <f t="shared" si="2"/>
        <v/>
      </c>
      <c r="O58" s="15"/>
      <c r="P58" s="20" t="str">
        <f t="shared" si="3"/>
        <v/>
      </c>
      <c r="Q58" s="21" t="str">
        <f t="shared" si="4"/>
        <v/>
      </c>
    </row>
    <row r="59" spans="2:17" x14ac:dyDescent="0.2">
      <c r="B59" s="13" t="str">
        <f>IF(D59="","",COUNTA($D$5:D59))</f>
        <v/>
      </c>
      <c r="C59" s="14"/>
      <c r="D59" s="15"/>
      <c r="E59" s="16"/>
      <c r="F59" s="15"/>
      <c r="G59" s="18"/>
      <c r="H59" s="18" t="str">
        <f t="shared" si="0"/>
        <v/>
      </c>
      <c r="I59" s="18"/>
      <c r="J59" s="18" t="str">
        <f t="shared" si="1"/>
        <v/>
      </c>
      <c r="K59" s="18"/>
      <c r="L59" s="18"/>
      <c r="M59" s="18"/>
      <c r="N59" s="19" t="str">
        <f t="shared" si="2"/>
        <v/>
      </c>
      <c r="O59" s="15"/>
      <c r="P59" s="20" t="str">
        <f t="shared" si="3"/>
        <v/>
      </c>
      <c r="Q59" s="21" t="str">
        <f t="shared" si="4"/>
        <v/>
      </c>
    </row>
    <row r="60" spans="2:17" x14ac:dyDescent="0.2">
      <c r="B60" s="13" t="str">
        <f>IF(D60="","",COUNTA($D$5:D60))</f>
        <v/>
      </c>
      <c r="C60" s="14"/>
      <c r="D60" s="15"/>
      <c r="E60" s="16"/>
      <c r="F60" s="15"/>
      <c r="G60" s="18"/>
      <c r="H60" s="18" t="str">
        <f t="shared" si="0"/>
        <v/>
      </c>
      <c r="I60" s="18"/>
      <c r="J60" s="18" t="str">
        <f t="shared" si="1"/>
        <v/>
      </c>
      <c r="K60" s="18"/>
      <c r="L60" s="18"/>
      <c r="M60" s="18"/>
      <c r="N60" s="19" t="str">
        <f t="shared" si="2"/>
        <v/>
      </c>
      <c r="O60" s="15"/>
      <c r="P60" s="20" t="str">
        <f t="shared" si="3"/>
        <v/>
      </c>
      <c r="Q60" s="21" t="str">
        <f t="shared" si="4"/>
        <v/>
      </c>
    </row>
    <row r="61" spans="2:17" x14ac:dyDescent="0.2">
      <c r="B61" s="13" t="str">
        <f>IF(D61="","",COUNTA($D$5:D61))</f>
        <v/>
      </c>
      <c r="C61" s="14"/>
      <c r="D61" s="15"/>
      <c r="E61" s="16"/>
      <c r="F61" s="15"/>
      <c r="G61" s="18"/>
      <c r="H61" s="18" t="str">
        <f t="shared" si="0"/>
        <v/>
      </c>
      <c r="I61" s="18"/>
      <c r="J61" s="18" t="str">
        <f t="shared" si="1"/>
        <v/>
      </c>
      <c r="K61" s="18"/>
      <c r="L61" s="18"/>
      <c r="M61" s="18"/>
      <c r="N61" s="19" t="str">
        <f t="shared" si="2"/>
        <v/>
      </c>
      <c r="O61" s="15"/>
      <c r="P61" s="20" t="str">
        <f t="shared" si="3"/>
        <v/>
      </c>
      <c r="Q61" s="21" t="str">
        <f t="shared" si="4"/>
        <v/>
      </c>
    </row>
    <row r="62" spans="2:17" x14ac:dyDescent="0.2">
      <c r="B62" s="13" t="str">
        <f>IF(D62="","",COUNTA($D$5:D62))</f>
        <v/>
      </c>
      <c r="C62" s="14"/>
      <c r="D62" s="15"/>
      <c r="E62" s="16"/>
      <c r="F62" s="15"/>
      <c r="G62" s="18"/>
      <c r="H62" s="18" t="str">
        <f t="shared" si="0"/>
        <v/>
      </c>
      <c r="I62" s="18"/>
      <c r="J62" s="18" t="str">
        <f t="shared" si="1"/>
        <v/>
      </c>
      <c r="K62" s="18"/>
      <c r="L62" s="18"/>
      <c r="M62" s="18"/>
      <c r="N62" s="19" t="str">
        <f t="shared" si="2"/>
        <v/>
      </c>
      <c r="O62" s="15"/>
      <c r="P62" s="20" t="str">
        <f t="shared" si="3"/>
        <v/>
      </c>
      <c r="Q62" s="21" t="str">
        <f t="shared" si="4"/>
        <v/>
      </c>
    </row>
    <row r="63" spans="2:17" x14ac:dyDescent="0.2">
      <c r="B63" s="13" t="str">
        <f>IF(D63="","",COUNTA($D$5:D63))</f>
        <v/>
      </c>
      <c r="C63" s="14"/>
      <c r="D63" s="15"/>
      <c r="E63" s="16"/>
      <c r="F63" s="15"/>
      <c r="G63" s="18"/>
      <c r="H63" s="18" t="str">
        <f t="shared" si="0"/>
        <v/>
      </c>
      <c r="I63" s="18"/>
      <c r="J63" s="18" t="str">
        <f t="shared" si="1"/>
        <v/>
      </c>
      <c r="K63" s="18"/>
      <c r="L63" s="18"/>
      <c r="M63" s="18"/>
      <c r="N63" s="19" t="str">
        <f t="shared" si="2"/>
        <v/>
      </c>
      <c r="O63" s="15"/>
      <c r="P63" s="20" t="str">
        <f t="shared" si="3"/>
        <v/>
      </c>
      <c r="Q63" s="21" t="str">
        <f t="shared" si="4"/>
        <v/>
      </c>
    </row>
    <row r="64" spans="2:17" x14ac:dyDescent="0.2">
      <c r="B64" s="13" t="str">
        <f>IF(D64="","",COUNTA($D$5:D64))</f>
        <v/>
      </c>
      <c r="C64" s="14"/>
      <c r="D64" s="15"/>
      <c r="E64" s="16"/>
      <c r="F64" s="15"/>
      <c r="G64" s="18"/>
      <c r="H64" s="18" t="str">
        <f t="shared" si="0"/>
        <v/>
      </c>
      <c r="I64" s="18"/>
      <c r="J64" s="18" t="str">
        <f t="shared" si="1"/>
        <v/>
      </c>
      <c r="K64" s="18"/>
      <c r="L64" s="18"/>
      <c r="M64" s="18"/>
      <c r="N64" s="19" t="str">
        <f t="shared" si="2"/>
        <v/>
      </c>
      <c r="O64" s="15"/>
      <c r="P64" s="20" t="str">
        <f t="shared" si="3"/>
        <v/>
      </c>
      <c r="Q64" s="21" t="str">
        <f t="shared" si="4"/>
        <v/>
      </c>
    </row>
    <row r="65" spans="2:17" x14ac:dyDescent="0.2">
      <c r="B65" s="13" t="str">
        <f>IF(D65="","",COUNTA($D$5:D65))</f>
        <v/>
      </c>
      <c r="C65" s="14"/>
      <c r="D65" s="15"/>
      <c r="E65" s="16"/>
      <c r="F65" s="15"/>
      <c r="G65" s="18"/>
      <c r="H65" s="18" t="str">
        <f t="shared" si="0"/>
        <v/>
      </c>
      <c r="I65" s="18"/>
      <c r="J65" s="18" t="str">
        <f t="shared" si="1"/>
        <v/>
      </c>
      <c r="K65" s="18"/>
      <c r="L65" s="18"/>
      <c r="M65" s="18"/>
      <c r="N65" s="19" t="str">
        <f t="shared" si="2"/>
        <v/>
      </c>
      <c r="O65" s="15"/>
      <c r="P65" s="20" t="str">
        <f t="shared" si="3"/>
        <v/>
      </c>
      <c r="Q65" s="21" t="str">
        <f t="shared" si="4"/>
        <v/>
      </c>
    </row>
    <row r="66" spans="2:17" x14ac:dyDescent="0.2">
      <c r="B66" s="13" t="str">
        <f>IF(D66="","",COUNTA($D$5:D66))</f>
        <v/>
      </c>
      <c r="C66" s="14"/>
      <c r="D66" s="15"/>
      <c r="E66" s="16"/>
      <c r="F66" s="15"/>
      <c r="G66" s="18"/>
      <c r="H66" s="18" t="str">
        <f t="shared" si="0"/>
        <v/>
      </c>
      <c r="I66" s="18"/>
      <c r="J66" s="18" t="str">
        <f t="shared" si="1"/>
        <v/>
      </c>
      <c r="K66" s="18"/>
      <c r="L66" s="18"/>
      <c r="M66" s="18"/>
      <c r="N66" s="19" t="str">
        <f t="shared" si="2"/>
        <v/>
      </c>
      <c r="O66" s="15"/>
      <c r="P66" s="20" t="str">
        <f t="shared" si="3"/>
        <v/>
      </c>
      <c r="Q66" s="21" t="str">
        <f t="shared" si="4"/>
        <v/>
      </c>
    </row>
    <row r="67" spans="2:17" x14ac:dyDescent="0.2">
      <c r="B67" s="13" t="str">
        <f>IF(D67="","",COUNTA($D$5:D67))</f>
        <v/>
      </c>
      <c r="C67" s="14"/>
      <c r="D67" s="15"/>
      <c r="E67" s="16"/>
      <c r="F67" s="15"/>
      <c r="G67" s="18"/>
      <c r="H67" s="18" t="str">
        <f t="shared" si="0"/>
        <v/>
      </c>
      <c r="I67" s="18"/>
      <c r="J67" s="18" t="str">
        <f t="shared" si="1"/>
        <v/>
      </c>
      <c r="K67" s="18"/>
      <c r="L67" s="18"/>
      <c r="M67" s="18"/>
      <c r="N67" s="19" t="str">
        <f t="shared" si="2"/>
        <v/>
      </c>
      <c r="O67" s="15"/>
      <c r="P67" s="20" t="str">
        <f t="shared" si="3"/>
        <v/>
      </c>
      <c r="Q67" s="21" t="str">
        <f t="shared" si="4"/>
        <v/>
      </c>
    </row>
    <row r="68" spans="2:17" x14ac:dyDescent="0.2">
      <c r="B68" s="13" t="str">
        <f>IF(D68="","",COUNTA($D$5:D68))</f>
        <v/>
      </c>
      <c r="C68" s="14"/>
      <c r="D68" s="15"/>
      <c r="E68" s="16"/>
      <c r="F68" s="15"/>
      <c r="G68" s="18"/>
      <c r="H68" s="18" t="str">
        <f t="shared" si="0"/>
        <v/>
      </c>
      <c r="I68" s="18"/>
      <c r="J68" s="18" t="str">
        <f t="shared" si="1"/>
        <v/>
      </c>
      <c r="K68" s="18"/>
      <c r="L68" s="18"/>
      <c r="M68" s="18"/>
      <c r="N68" s="19" t="str">
        <f t="shared" si="2"/>
        <v/>
      </c>
      <c r="O68" s="15"/>
      <c r="P68" s="20" t="str">
        <f t="shared" si="3"/>
        <v/>
      </c>
      <c r="Q68" s="21" t="str">
        <f t="shared" si="4"/>
        <v/>
      </c>
    </row>
    <row r="69" spans="2:17" x14ac:dyDescent="0.2">
      <c r="B69" s="13" t="str">
        <f>IF(D69="","",COUNTA($D$5:D69))</f>
        <v/>
      </c>
      <c r="C69" s="14"/>
      <c r="D69" s="15"/>
      <c r="E69" s="16"/>
      <c r="F69" s="15"/>
      <c r="G69" s="18"/>
      <c r="H69" s="18" t="str">
        <f t="shared" ref="H69:H132" si="5">IF(G69="","",ROUND(G69*Cota1,2))</f>
        <v/>
      </c>
      <c r="I69" s="18"/>
      <c r="J69" s="18" t="str">
        <f t="shared" ref="J69:J132" si="6">IF(I69="","",ROUND(I69*Cota2,2))</f>
        <v/>
      </c>
      <c r="K69" s="18"/>
      <c r="L69" s="18"/>
      <c r="M69" s="18"/>
      <c r="N69" s="19" t="str">
        <f t="shared" ref="N69:N132" si="7">IF(D69="","",N(G69)+N(H69)+N(I69)+N(J69)+N(K69)+N(L69)+N(M69))</f>
        <v/>
      </c>
      <c r="O69" s="15"/>
      <c r="P69" s="20" t="str">
        <f t="shared" ref="P69:P132" si="8">IF(NOT(ISNUMBER(C69)),"",WORKDAY(C69,ZileEF,Sarbatori))</f>
        <v/>
      </c>
      <c r="Q69" s="21" t="str">
        <f t="shared" ref="Q69:Q132" si="9">IF(AND(C69="",D69=""),"",TRIM(IF(OR(NOT(ISNUMBER(C69)),D69="",E69="",F69=""),"Date incomplete. ","")&amp;IF(COUNTIF($D$5:$D$1004,D69)&gt;1,"Număr de factură dublat. ","")&amp;IF(AND(N(G69)&lt;&gt;0,ABS(N(H69)-ROUND(G69*Cota1,2))&gt;0.05),"TVA 21% diferită de calcul. ","")&amp;IF(AND(N(I69)&lt;&gt;0,ABS(N(J69)-ROUND(I69*Cota2,2))&gt;0.05),"TVA 11% diferită de calcul. ","")&amp;IF(N69=0,"Fără valori. ","")&amp;IF(O69&lt;&gt;"Da",IF(AND(ISNUMBER(P69),AziJ&gt;P69),"Netransmisă în e-Factura – termen depășit. ","De transmis în e-Factura până la "&amp;RIGHT("0"&amp;DAY(P69),2)&amp;"."&amp;RIGHT("0"&amp;MONTH(P69),2)&amp;"."&amp;YEAR(P69)&amp;". "),"")))</f>
        <v/>
      </c>
    </row>
    <row r="70" spans="2:17" x14ac:dyDescent="0.2">
      <c r="B70" s="13" t="str">
        <f>IF(D70="","",COUNTA($D$5:D70))</f>
        <v/>
      </c>
      <c r="C70" s="14"/>
      <c r="D70" s="15"/>
      <c r="E70" s="16"/>
      <c r="F70" s="15"/>
      <c r="G70" s="18"/>
      <c r="H70" s="18" t="str">
        <f t="shared" si="5"/>
        <v/>
      </c>
      <c r="I70" s="18"/>
      <c r="J70" s="18" t="str">
        <f t="shared" si="6"/>
        <v/>
      </c>
      <c r="K70" s="18"/>
      <c r="L70" s="18"/>
      <c r="M70" s="18"/>
      <c r="N70" s="19" t="str">
        <f t="shared" si="7"/>
        <v/>
      </c>
      <c r="O70" s="15"/>
      <c r="P70" s="20" t="str">
        <f t="shared" si="8"/>
        <v/>
      </c>
      <c r="Q70" s="21" t="str">
        <f t="shared" si="9"/>
        <v/>
      </c>
    </row>
    <row r="71" spans="2:17" x14ac:dyDescent="0.2">
      <c r="B71" s="13" t="str">
        <f>IF(D71="","",COUNTA($D$5:D71))</f>
        <v/>
      </c>
      <c r="C71" s="14"/>
      <c r="D71" s="15"/>
      <c r="E71" s="16"/>
      <c r="F71" s="15"/>
      <c r="G71" s="18"/>
      <c r="H71" s="18" t="str">
        <f t="shared" si="5"/>
        <v/>
      </c>
      <c r="I71" s="18"/>
      <c r="J71" s="18" t="str">
        <f t="shared" si="6"/>
        <v/>
      </c>
      <c r="K71" s="18"/>
      <c r="L71" s="18"/>
      <c r="M71" s="18"/>
      <c r="N71" s="19" t="str">
        <f t="shared" si="7"/>
        <v/>
      </c>
      <c r="O71" s="15"/>
      <c r="P71" s="20" t="str">
        <f t="shared" si="8"/>
        <v/>
      </c>
      <c r="Q71" s="21" t="str">
        <f t="shared" si="9"/>
        <v/>
      </c>
    </row>
    <row r="72" spans="2:17" x14ac:dyDescent="0.2">
      <c r="B72" s="13" t="str">
        <f>IF(D72="","",COUNTA($D$5:D72))</f>
        <v/>
      </c>
      <c r="C72" s="14"/>
      <c r="D72" s="15"/>
      <c r="E72" s="16"/>
      <c r="F72" s="15"/>
      <c r="G72" s="18"/>
      <c r="H72" s="18" t="str">
        <f t="shared" si="5"/>
        <v/>
      </c>
      <c r="I72" s="18"/>
      <c r="J72" s="18" t="str">
        <f t="shared" si="6"/>
        <v/>
      </c>
      <c r="K72" s="18"/>
      <c r="L72" s="18"/>
      <c r="M72" s="18"/>
      <c r="N72" s="19" t="str">
        <f t="shared" si="7"/>
        <v/>
      </c>
      <c r="O72" s="15"/>
      <c r="P72" s="20" t="str">
        <f t="shared" si="8"/>
        <v/>
      </c>
      <c r="Q72" s="21" t="str">
        <f t="shared" si="9"/>
        <v/>
      </c>
    </row>
    <row r="73" spans="2:17" x14ac:dyDescent="0.2">
      <c r="B73" s="13" t="str">
        <f>IF(D73="","",COUNTA($D$5:D73))</f>
        <v/>
      </c>
      <c r="C73" s="14"/>
      <c r="D73" s="15"/>
      <c r="E73" s="16"/>
      <c r="F73" s="15"/>
      <c r="G73" s="18"/>
      <c r="H73" s="18" t="str">
        <f t="shared" si="5"/>
        <v/>
      </c>
      <c r="I73" s="18"/>
      <c r="J73" s="18" t="str">
        <f t="shared" si="6"/>
        <v/>
      </c>
      <c r="K73" s="18"/>
      <c r="L73" s="18"/>
      <c r="M73" s="18"/>
      <c r="N73" s="19" t="str">
        <f t="shared" si="7"/>
        <v/>
      </c>
      <c r="O73" s="15"/>
      <c r="P73" s="20" t="str">
        <f t="shared" si="8"/>
        <v/>
      </c>
      <c r="Q73" s="21" t="str">
        <f t="shared" si="9"/>
        <v/>
      </c>
    </row>
    <row r="74" spans="2:17" x14ac:dyDescent="0.2">
      <c r="B74" s="13" t="str">
        <f>IF(D74="","",COUNTA($D$5:D74))</f>
        <v/>
      </c>
      <c r="C74" s="14"/>
      <c r="D74" s="15"/>
      <c r="E74" s="16"/>
      <c r="F74" s="15"/>
      <c r="G74" s="18"/>
      <c r="H74" s="18" t="str">
        <f t="shared" si="5"/>
        <v/>
      </c>
      <c r="I74" s="18"/>
      <c r="J74" s="18" t="str">
        <f t="shared" si="6"/>
        <v/>
      </c>
      <c r="K74" s="18"/>
      <c r="L74" s="18"/>
      <c r="M74" s="18"/>
      <c r="N74" s="19" t="str">
        <f t="shared" si="7"/>
        <v/>
      </c>
      <c r="O74" s="15"/>
      <c r="P74" s="20" t="str">
        <f t="shared" si="8"/>
        <v/>
      </c>
      <c r="Q74" s="21" t="str">
        <f t="shared" si="9"/>
        <v/>
      </c>
    </row>
    <row r="75" spans="2:17" x14ac:dyDescent="0.2">
      <c r="B75" s="13" t="str">
        <f>IF(D75="","",COUNTA($D$5:D75))</f>
        <v/>
      </c>
      <c r="C75" s="14"/>
      <c r="D75" s="15"/>
      <c r="E75" s="16"/>
      <c r="F75" s="15"/>
      <c r="G75" s="18"/>
      <c r="H75" s="18" t="str">
        <f t="shared" si="5"/>
        <v/>
      </c>
      <c r="I75" s="18"/>
      <c r="J75" s="18" t="str">
        <f t="shared" si="6"/>
        <v/>
      </c>
      <c r="K75" s="18"/>
      <c r="L75" s="18"/>
      <c r="M75" s="18"/>
      <c r="N75" s="19" t="str">
        <f t="shared" si="7"/>
        <v/>
      </c>
      <c r="O75" s="15"/>
      <c r="P75" s="20" t="str">
        <f t="shared" si="8"/>
        <v/>
      </c>
      <c r="Q75" s="21" t="str">
        <f t="shared" si="9"/>
        <v/>
      </c>
    </row>
    <row r="76" spans="2:17" x14ac:dyDescent="0.2">
      <c r="B76" s="13" t="str">
        <f>IF(D76="","",COUNTA($D$5:D76))</f>
        <v/>
      </c>
      <c r="C76" s="14"/>
      <c r="D76" s="15"/>
      <c r="E76" s="16"/>
      <c r="F76" s="15"/>
      <c r="G76" s="18"/>
      <c r="H76" s="18" t="str">
        <f t="shared" si="5"/>
        <v/>
      </c>
      <c r="I76" s="18"/>
      <c r="J76" s="18" t="str">
        <f t="shared" si="6"/>
        <v/>
      </c>
      <c r="K76" s="18"/>
      <c r="L76" s="18"/>
      <c r="M76" s="18"/>
      <c r="N76" s="19" t="str">
        <f t="shared" si="7"/>
        <v/>
      </c>
      <c r="O76" s="15"/>
      <c r="P76" s="20" t="str">
        <f t="shared" si="8"/>
        <v/>
      </c>
      <c r="Q76" s="21" t="str">
        <f t="shared" si="9"/>
        <v/>
      </c>
    </row>
    <row r="77" spans="2:17" x14ac:dyDescent="0.2">
      <c r="B77" s="13" t="str">
        <f>IF(D77="","",COUNTA($D$5:D77))</f>
        <v/>
      </c>
      <c r="C77" s="14"/>
      <c r="D77" s="15"/>
      <c r="E77" s="16"/>
      <c r="F77" s="15"/>
      <c r="G77" s="18"/>
      <c r="H77" s="18" t="str">
        <f t="shared" si="5"/>
        <v/>
      </c>
      <c r="I77" s="18"/>
      <c r="J77" s="18" t="str">
        <f t="shared" si="6"/>
        <v/>
      </c>
      <c r="K77" s="18"/>
      <c r="L77" s="18"/>
      <c r="M77" s="18"/>
      <c r="N77" s="19" t="str">
        <f t="shared" si="7"/>
        <v/>
      </c>
      <c r="O77" s="15"/>
      <c r="P77" s="20" t="str">
        <f t="shared" si="8"/>
        <v/>
      </c>
      <c r="Q77" s="21" t="str">
        <f t="shared" si="9"/>
        <v/>
      </c>
    </row>
    <row r="78" spans="2:17" x14ac:dyDescent="0.2">
      <c r="B78" s="13" t="str">
        <f>IF(D78="","",COUNTA($D$5:D78))</f>
        <v/>
      </c>
      <c r="C78" s="14"/>
      <c r="D78" s="15"/>
      <c r="E78" s="16"/>
      <c r="F78" s="15"/>
      <c r="G78" s="18"/>
      <c r="H78" s="18" t="str">
        <f t="shared" si="5"/>
        <v/>
      </c>
      <c r="I78" s="18"/>
      <c r="J78" s="18" t="str">
        <f t="shared" si="6"/>
        <v/>
      </c>
      <c r="K78" s="18"/>
      <c r="L78" s="18"/>
      <c r="M78" s="18"/>
      <c r="N78" s="19" t="str">
        <f t="shared" si="7"/>
        <v/>
      </c>
      <c r="O78" s="15"/>
      <c r="P78" s="20" t="str">
        <f t="shared" si="8"/>
        <v/>
      </c>
      <c r="Q78" s="21" t="str">
        <f t="shared" si="9"/>
        <v/>
      </c>
    </row>
    <row r="79" spans="2:17" x14ac:dyDescent="0.2">
      <c r="B79" s="13" t="str">
        <f>IF(D79="","",COUNTA($D$5:D79))</f>
        <v/>
      </c>
      <c r="C79" s="14"/>
      <c r="D79" s="15"/>
      <c r="E79" s="16"/>
      <c r="F79" s="15"/>
      <c r="G79" s="18"/>
      <c r="H79" s="18" t="str">
        <f t="shared" si="5"/>
        <v/>
      </c>
      <c r="I79" s="18"/>
      <c r="J79" s="18" t="str">
        <f t="shared" si="6"/>
        <v/>
      </c>
      <c r="K79" s="18"/>
      <c r="L79" s="18"/>
      <c r="M79" s="18"/>
      <c r="N79" s="19" t="str">
        <f t="shared" si="7"/>
        <v/>
      </c>
      <c r="O79" s="15"/>
      <c r="P79" s="20" t="str">
        <f t="shared" si="8"/>
        <v/>
      </c>
      <c r="Q79" s="21" t="str">
        <f t="shared" si="9"/>
        <v/>
      </c>
    </row>
    <row r="80" spans="2:17" x14ac:dyDescent="0.2">
      <c r="B80" s="13" t="str">
        <f>IF(D80="","",COUNTA($D$5:D80))</f>
        <v/>
      </c>
      <c r="C80" s="14"/>
      <c r="D80" s="15"/>
      <c r="E80" s="16"/>
      <c r="F80" s="15"/>
      <c r="G80" s="18"/>
      <c r="H80" s="18" t="str">
        <f t="shared" si="5"/>
        <v/>
      </c>
      <c r="I80" s="18"/>
      <c r="J80" s="18" t="str">
        <f t="shared" si="6"/>
        <v/>
      </c>
      <c r="K80" s="18"/>
      <c r="L80" s="18"/>
      <c r="M80" s="18"/>
      <c r="N80" s="19" t="str">
        <f t="shared" si="7"/>
        <v/>
      </c>
      <c r="O80" s="15"/>
      <c r="P80" s="20" t="str">
        <f t="shared" si="8"/>
        <v/>
      </c>
      <c r="Q80" s="21" t="str">
        <f t="shared" si="9"/>
        <v/>
      </c>
    </row>
    <row r="81" spans="2:17" x14ac:dyDescent="0.2">
      <c r="B81" s="13" t="str">
        <f>IF(D81="","",COUNTA($D$5:D81))</f>
        <v/>
      </c>
      <c r="C81" s="14"/>
      <c r="D81" s="15"/>
      <c r="E81" s="16"/>
      <c r="F81" s="15"/>
      <c r="G81" s="18"/>
      <c r="H81" s="18" t="str">
        <f t="shared" si="5"/>
        <v/>
      </c>
      <c r="I81" s="18"/>
      <c r="J81" s="18" t="str">
        <f t="shared" si="6"/>
        <v/>
      </c>
      <c r="K81" s="18"/>
      <c r="L81" s="18"/>
      <c r="M81" s="18"/>
      <c r="N81" s="19" t="str">
        <f t="shared" si="7"/>
        <v/>
      </c>
      <c r="O81" s="15"/>
      <c r="P81" s="20" t="str">
        <f t="shared" si="8"/>
        <v/>
      </c>
      <c r="Q81" s="21" t="str">
        <f t="shared" si="9"/>
        <v/>
      </c>
    </row>
    <row r="82" spans="2:17" x14ac:dyDescent="0.2">
      <c r="B82" s="13" t="str">
        <f>IF(D82="","",COUNTA($D$5:D82))</f>
        <v/>
      </c>
      <c r="C82" s="14"/>
      <c r="D82" s="15"/>
      <c r="E82" s="16"/>
      <c r="F82" s="15"/>
      <c r="G82" s="18"/>
      <c r="H82" s="18" t="str">
        <f t="shared" si="5"/>
        <v/>
      </c>
      <c r="I82" s="18"/>
      <c r="J82" s="18" t="str">
        <f t="shared" si="6"/>
        <v/>
      </c>
      <c r="K82" s="18"/>
      <c r="L82" s="18"/>
      <c r="M82" s="18"/>
      <c r="N82" s="19" t="str">
        <f t="shared" si="7"/>
        <v/>
      </c>
      <c r="O82" s="15"/>
      <c r="P82" s="20" t="str">
        <f t="shared" si="8"/>
        <v/>
      </c>
      <c r="Q82" s="21" t="str">
        <f t="shared" si="9"/>
        <v/>
      </c>
    </row>
    <row r="83" spans="2:17" x14ac:dyDescent="0.2">
      <c r="B83" s="13" t="str">
        <f>IF(D83="","",COUNTA($D$5:D83))</f>
        <v/>
      </c>
      <c r="C83" s="14"/>
      <c r="D83" s="15"/>
      <c r="E83" s="16"/>
      <c r="F83" s="15"/>
      <c r="G83" s="18"/>
      <c r="H83" s="18" t="str">
        <f t="shared" si="5"/>
        <v/>
      </c>
      <c r="I83" s="18"/>
      <c r="J83" s="18" t="str">
        <f t="shared" si="6"/>
        <v/>
      </c>
      <c r="K83" s="18"/>
      <c r="L83" s="18"/>
      <c r="M83" s="18"/>
      <c r="N83" s="19" t="str">
        <f t="shared" si="7"/>
        <v/>
      </c>
      <c r="O83" s="15"/>
      <c r="P83" s="20" t="str">
        <f t="shared" si="8"/>
        <v/>
      </c>
      <c r="Q83" s="21" t="str">
        <f t="shared" si="9"/>
        <v/>
      </c>
    </row>
    <row r="84" spans="2:17" x14ac:dyDescent="0.2">
      <c r="B84" s="13" t="str">
        <f>IF(D84="","",COUNTA($D$5:D84))</f>
        <v/>
      </c>
      <c r="C84" s="14"/>
      <c r="D84" s="15"/>
      <c r="E84" s="16"/>
      <c r="F84" s="15"/>
      <c r="G84" s="18"/>
      <c r="H84" s="18" t="str">
        <f t="shared" si="5"/>
        <v/>
      </c>
      <c r="I84" s="18"/>
      <c r="J84" s="18" t="str">
        <f t="shared" si="6"/>
        <v/>
      </c>
      <c r="K84" s="18"/>
      <c r="L84" s="18"/>
      <c r="M84" s="18"/>
      <c r="N84" s="19" t="str">
        <f t="shared" si="7"/>
        <v/>
      </c>
      <c r="O84" s="15"/>
      <c r="P84" s="20" t="str">
        <f t="shared" si="8"/>
        <v/>
      </c>
      <c r="Q84" s="21" t="str">
        <f t="shared" si="9"/>
        <v/>
      </c>
    </row>
    <row r="85" spans="2:17" x14ac:dyDescent="0.2">
      <c r="B85" s="13" t="str">
        <f>IF(D85="","",COUNTA($D$5:D85))</f>
        <v/>
      </c>
      <c r="C85" s="14"/>
      <c r="D85" s="15"/>
      <c r="E85" s="16"/>
      <c r="F85" s="15"/>
      <c r="G85" s="18"/>
      <c r="H85" s="18" t="str">
        <f t="shared" si="5"/>
        <v/>
      </c>
      <c r="I85" s="18"/>
      <c r="J85" s="18" t="str">
        <f t="shared" si="6"/>
        <v/>
      </c>
      <c r="K85" s="18"/>
      <c r="L85" s="18"/>
      <c r="M85" s="18"/>
      <c r="N85" s="19" t="str">
        <f t="shared" si="7"/>
        <v/>
      </c>
      <c r="O85" s="15"/>
      <c r="P85" s="20" t="str">
        <f t="shared" si="8"/>
        <v/>
      </c>
      <c r="Q85" s="21" t="str">
        <f t="shared" si="9"/>
        <v/>
      </c>
    </row>
    <row r="86" spans="2:17" x14ac:dyDescent="0.2">
      <c r="B86" s="13" t="str">
        <f>IF(D86="","",COUNTA($D$5:D86))</f>
        <v/>
      </c>
      <c r="C86" s="14"/>
      <c r="D86" s="15"/>
      <c r="E86" s="16"/>
      <c r="F86" s="15"/>
      <c r="G86" s="18"/>
      <c r="H86" s="18" t="str">
        <f t="shared" si="5"/>
        <v/>
      </c>
      <c r="I86" s="18"/>
      <c r="J86" s="18" t="str">
        <f t="shared" si="6"/>
        <v/>
      </c>
      <c r="K86" s="18"/>
      <c r="L86" s="18"/>
      <c r="M86" s="18"/>
      <c r="N86" s="19" t="str">
        <f t="shared" si="7"/>
        <v/>
      </c>
      <c r="O86" s="15"/>
      <c r="P86" s="20" t="str">
        <f t="shared" si="8"/>
        <v/>
      </c>
      <c r="Q86" s="21" t="str">
        <f t="shared" si="9"/>
        <v/>
      </c>
    </row>
    <row r="87" spans="2:17" x14ac:dyDescent="0.2">
      <c r="B87" s="13" t="str">
        <f>IF(D87="","",COUNTA($D$5:D87))</f>
        <v/>
      </c>
      <c r="C87" s="14"/>
      <c r="D87" s="15"/>
      <c r="E87" s="16"/>
      <c r="F87" s="15"/>
      <c r="G87" s="18"/>
      <c r="H87" s="18" t="str">
        <f t="shared" si="5"/>
        <v/>
      </c>
      <c r="I87" s="18"/>
      <c r="J87" s="18" t="str">
        <f t="shared" si="6"/>
        <v/>
      </c>
      <c r="K87" s="18"/>
      <c r="L87" s="18"/>
      <c r="M87" s="18"/>
      <c r="N87" s="19" t="str">
        <f t="shared" si="7"/>
        <v/>
      </c>
      <c r="O87" s="15"/>
      <c r="P87" s="20" t="str">
        <f t="shared" si="8"/>
        <v/>
      </c>
      <c r="Q87" s="21" t="str">
        <f t="shared" si="9"/>
        <v/>
      </c>
    </row>
    <row r="88" spans="2:17" x14ac:dyDescent="0.2">
      <c r="B88" s="13" t="str">
        <f>IF(D88="","",COUNTA($D$5:D88))</f>
        <v/>
      </c>
      <c r="C88" s="14"/>
      <c r="D88" s="15"/>
      <c r="E88" s="16"/>
      <c r="F88" s="15"/>
      <c r="G88" s="18"/>
      <c r="H88" s="18" t="str">
        <f t="shared" si="5"/>
        <v/>
      </c>
      <c r="I88" s="18"/>
      <c r="J88" s="18" t="str">
        <f t="shared" si="6"/>
        <v/>
      </c>
      <c r="K88" s="18"/>
      <c r="L88" s="18"/>
      <c r="M88" s="18"/>
      <c r="N88" s="19" t="str">
        <f t="shared" si="7"/>
        <v/>
      </c>
      <c r="O88" s="15"/>
      <c r="P88" s="20" t="str">
        <f t="shared" si="8"/>
        <v/>
      </c>
      <c r="Q88" s="21" t="str">
        <f t="shared" si="9"/>
        <v/>
      </c>
    </row>
    <row r="89" spans="2:17" x14ac:dyDescent="0.2">
      <c r="B89" s="13" t="str">
        <f>IF(D89="","",COUNTA($D$5:D89))</f>
        <v/>
      </c>
      <c r="C89" s="14"/>
      <c r="D89" s="15"/>
      <c r="E89" s="16"/>
      <c r="F89" s="15"/>
      <c r="G89" s="18"/>
      <c r="H89" s="18" t="str">
        <f t="shared" si="5"/>
        <v/>
      </c>
      <c r="I89" s="18"/>
      <c r="J89" s="18" t="str">
        <f t="shared" si="6"/>
        <v/>
      </c>
      <c r="K89" s="18"/>
      <c r="L89" s="18"/>
      <c r="M89" s="18"/>
      <c r="N89" s="19" t="str">
        <f t="shared" si="7"/>
        <v/>
      </c>
      <c r="O89" s="15"/>
      <c r="P89" s="20" t="str">
        <f t="shared" si="8"/>
        <v/>
      </c>
      <c r="Q89" s="21" t="str">
        <f t="shared" si="9"/>
        <v/>
      </c>
    </row>
    <row r="90" spans="2:17" x14ac:dyDescent="0.2">
      <c r="B90" s="13" t="str">
        <f>IF(D90="","",COUNTA($D$5:D90))</f>
        <v/>
      </c>
      <c r="C90" s="14"/>
      <c r="D90" s="15"/>
      <c r="E90" s="16"/>
      <c r="F90" s="15"/>
      <c r="G90" s="18"/>
      <c r="H90" s="18" t="str">
        <f t="shared" si="5"/>
        <v/>
      </c>
      <c r="I90" s="18"/>
      <c r="J90" s="18" t="str">
        <f t="shared" si="6"/>
        <v/>
      </c>
      <c r="K90" s="18"/>
      <c r="L90" s="18"/>
      <c r="M90" s="18"/>
      <c r="N90" s="19" t="str">
        <f t="shared" si="7"/>
        <v/>
      </c>
      <c r="O90" s="15"/>
      <c r="P90" s="20" t="str">
        <f t="shared" si="8"/>
        <v/>
      </c>
      <c r="Q90" s="21" t="str">
        <f t="shared" si="9"/>
        <v/>
      </c>
    </row>
    <row r="91" spans="2:17" x14ac:dyDescent="0.2">
      <c r="B91" s="13" t="str">
        <f>IF(D91="","",COUNTA($D$5:D91))</f>
        <v/>
      </c>
      <c r="C91" s="14"/>
      <c r="D91" s="15"/>
      <c r="E91" s="16"/>
      <c r="F91" s="15"/>
      <c r="G91" s="18"/>
      <c r="H91" s="18" t="str">
        <f t="shared" si="5"/>
        <v/>
      </c>
      <c r="I91" s="18"/>
      <c r="J91" s="18" t="str">
        <f t="shared" si="6"/>
        <v/>
      </c>
      <c r="K91" s="18"/>
      <c r="L91" s="18"/>
      <c r="M91" s="18"/>
      <c r="N91" s="19" t="str">
        <f t="shared" si="7"/>
        <v/>
      </c>
      <c r="O91" s="15"/>
      <c r="P91" s="20" t="str">
        <f t="shared" si="8"/>
        <v/>
      </c>
      <c r="Q91" s="21" t="str">
        <f t="shared" si="9"/>
        <v/>
      </c>
    </row>
    <row r="92" spans="2:17" x14ac:dyDescent="0.2">
      <c r="B92" s="13" t="str">
        <f>IF(D92="","",COUNTA($D$5:D92))</f>
        <v/>
      </c>
      <c r="C92" s="14"/>
      <c r="D92" s="15"/>
      <c r="E92" s="16"/>
      <c r="F92" s="15"/>
      <c r="G92" s="18"/>
      <c r="H92" s="18" t="str">
        <f t="shared" si="5"/>
        <v/>
      </c>
      <c r="I92" s="18"/>
      <c r="J92" s="18" t="str">
        <f t="shared" si="6"/>
        <v/>
      </c>
      <c r="K92" s="18"/>
      <c r="L92" s="18"/>
      <c r="M92" s="18"/>
      <c r="N92" s="19" t="str">
        <f t="shared" si="7"/>
        <v/>
      </c>
      <c r="O92" s="15"/>
      <c r="P92" s="20" t="str">
        <f t="shared" si="8"/>
        <v/>
      </c>
      <c r="Q92" s="21" t="str">
        <f t="shared" si="9"/>
        <v/>
      </c>
    </row>
    <row r="93" spans="2:17" x14ac:dyDescent="0.2">
      <c r="B93" s="13" t="str">
        <f>IF(D93="","",COUNTA($D$5:D93))</f>
        <v/>
      </c>
      <c r="C93" s="14"/>
      <c r="D93" s="15"/>
      <c r="E93" s="16"/>
      <c r="F93" s="15"/>
      <c r="G93" s="18"/>
      <c r="H93" s="18" t="str">
        <f t="shared" si="5"/>
        <v/>
      </c>
      <c r="I93" s="18"/>
      <c r="J93" s="18" t="str">
        <f t="shared" si="6"/>
        <v/>
      </c>
      <c r="K93" s="18"/>
      <c r="L93" s="18"/>
      <c r="M93" s="18"/>
      <c r="N93" s="19" t="str">
        <f t="shared" si="7"/>
        <v/>
      </c>
      <c r="O93" s="15"/>
      <c r="P93" s="20" t="str">
        <f t="shared" si="8"/>
        <v/>
      </c>
      <c r="Q93" s="21" t="str">
        <f t="shared" si="9"/>
        <v/>
      </c>
    </row>
    <row r="94" spans="2:17" x14ac:dyDescent="0.2">
      <c r="B94" s="13" t="str">
        <f>IF(D94="","",COUNTA($D$5:D94))</f>
        <v/>
      </c>
      <c r="C94" s="14"/>
      <c r="D94" s="15"/>
      <c r="E94" s="16"/>
      <c r="F94" s="15"/>
      <c r="G94" s="18"/>
      <c r="H94" s="18" t="str">
        <f t="shared" si="5"/>
        <v/>
      </c>
      <c r="I94" s="18"/>
      <c r="J94" s="18" t="str">
        <f t="shared" si="6"/>
        <v/>
      </c>
      <c r="K94" s="18"/>
      <c r="L94" s="18"/>
      <c r="M94" s="18"/>
      <c r="N94" s="19" t="str">
        <f t="shared" si="7"/>
        <v/>
      </c>
      <c r="O94" s="15"/>
      <c r="P94" s="20" t="str">
        <f t="shared" si="8"/>
        <v/>
      </c>
      <c r="Q94" s="21" t="str">
        <f t="shared" si="9"/>
        <v/>
      </c>
    </row>
    <row r="95" spans="2:17" x14ac:dyDescent="0.2">
      <c r="B95" s="13" t="str">
        <f>IF(D95="","",COUNTA($D$5:D95))</f>
        <v/>
      </c>
      <c r="C95" s="14"/>
      <c r="D95" s="15"/>
      <c r="E95" s="16"/>
      <c r="F95" s="15"/>
      <c r="G95" s="18"/>
      <c r="H95" s="18" t="str">
        <f t="shared" si="5"/>
        <v/>
      </c>
      <c r="I95" s="18"/>
      <c r="J95" s="18" t="str">
        <f t="shared" si="6"/>
        <v/>
      </c>
      <c r="K95" s="18"/>
      <c r="L95" s="18"/>
      <c r="M95" s="18"/>
      <c r="N95" s="19" t="str">
        <f t="shared" si="7"/>
        <v/>
      </c>
      <c r="O95" s="15"/>
      <c r="P95" s="20" t="str">
        <f t="shared" si="8"/>
        <v/>
      </c>
      <c r="Q95" s="21" t="str">
        <f t="shared" si="9"/>
        <v/>
      </c>
    </row>
    <row r="96" spans="2:17" x14ac:dyDescent="0.2">
      <c r="B96" s="13" t="str">
        <f>IF(D96="","",COUNTA($D$5:D96))</f>
        <v/>
      </c>
      <c r="C96" s="14"/>
      <c r="D96" s="15"/>
      <c r="E96" s="16"/>
      <c r="F96" s="15"/>
      <c r="G96" s="18"/>
      <c r="H96" s="18" t="str">
        <f t="shared" si="5"/>
        <v/>
      </c>
      <c r="I96" s="18"/>
      <c r="J96" s="18" t="str">
        <f t="shared" si="6"/>
        <v/>
      </c>
      <c r="K96" s="18"/>
      <c r="L96" s="18"/>
      <c r="M96" s="18"/>
      <c r="N96" s="19" t="str">
        <f t="shared" si="7"/>
        <v/>
      </c>
      <c r="O96" s="15"/>
      <c r="P96" s="20" t="str">
        <f t="shared" si="8"/>
        <v/>
      </c>
      <c r="Q96" s="21" t="str">
        <f t="shared" si="9"/>
        <v/>
      </c>
    </row>
    <row r="97" spans="2:17" x14ac:dyDescent="0.2">
      <c r="B97" s="13" t="str">
        <f>IF(D97="","",COUNTA($D$5:D97))</f>
        <v/>
      </c>
      <c r="C97" s="14"/>
      <c r="D97" s="15"/>
      <c r="E97" s="16"/>
      <c r="F97" s="15"/>
      <c r="G97" s="18"/>
      <c r="H97" s="18" t="str">
        <f t="shared" si="5"/>
        <v/>
      </c>
      <c r="I97" s="18"/>
      <c r="J97" s="18" t="str">
        <f t="shared" si="6"/>
        <v/>
      </c>
      <c r="K97" s="18"/>
      <c r="L97" s="18"/>
      <c r="M97" s="18"/>
      <c r="N97" s="19" t="str">
        <f t="shared" si="7"/>
        <v/>
      </c>
      <c r="O97" s="15"/>
      <c r="P97" s="20" t="str">
        <f t="shared" si="8"/>
        <v/>
      </c>
      <c r="Q97" s="21" t="str">
        <f t="shared" si="9"/>
        <v/>
      </c>
    </row>
    <row r="98" spans="2:17" x14ac:dyDescent="0.2">
      <c r="B98" s="13" t="str">
        <f>IF(D98="","",COUNTA($D$5:D98))</f>
        <v/>
      </c>
      <c r="C98" s="14"/>
      <c r="D98" s="15"/>
      <c r="E98" s="16"/>
      <c r="F98" s="15"/>
      <c r="G98" s="18"/>
      <c r="H98" s="18" t="str">
        <f t="shared" si="5"/>
        <v/>
      </c>
      <c r="I98" s="18"/>
      <c r="J98" s="18" t="str">
        <f t="shared" si="6"/>
        <v/>
      </c>
      <c r="K98" s="18"/>
      <c r="L98" s="18"/>
      <c r="M98" s="18"/>
      <c r="N98" s="19" t="str">
        <f t="shared" si="7"/>
        <v/>
      </c>
      <c r="O98" s="15"/>
      <c r="P98" s="20" t="str">
        <f t="shared" si="8"/>
        <v/>
      </c>
      <c r="Q98" s="21" t="str">
        <f t="shared" si="9"/>
        <v/>
      </c>
    </row>
    <row r="99" spans="2:17" x14ac:dyDescent="0.2">
      <c r="B99" s="13" t="str">
        <f>IF(D99="","",COUNTA($D$5:D99))</f>
        <v/>
      </c>
      <c r="C99" s="14"/>
      <c r="D99" s="15"/>
      <c r="E99" s="16"/>
      <c r="F99" s="15"/>
      <c r="G99" s="18"/>
      <c r="H99" s="18" t="str">
        <f t="shared" si="5"/>
        <v/>
      </c>
      <c r="I99" s="18"/>
      <c r="J99" s="18" t="str">
        <f t="shared" si="6"/>
        <v/>
      </c>
      <c r="K99" s="18"/>
      <c r="L99" s="18"/>
      <c r="M99" s="18"/>
      <c r="N99" s="19" t="str">
        <f t="shared" si="7"/>
        <v/>
      </c>
      <c r="O99" s="15"/>
      <c r="P99" s="20" t="str">
        <f t="shared" si="8"/>
        <v/>
      </c>
      <c r="Q99" s="21" t="str">
        <f t="shared" si="9"/>
        <v/>
      </c>
    </row>
    <row r="100" spans="2:17" x14ac:dyDescent="0.2">
      <c r="B100" s="13" t="str">
        <f>IF(D100="","",COUNTA($D$5:D100))</f>
        <v/>
      </c>
      <c r="C100" s="14"/>
      <c r="D100" s="15"/>
      <c r="E100" s="16"/>
      <c r="F100" s="15"/>
      <c r="G100" s="18"/>
      <c r="H100" s="18" t="str">
        <f t="shared" si="5"/>
        <v/>
      </c>
      <c r="I100" s="18"/>
      <c r="J100" s="18" t="str">
        <f t="shared" si="6"/>
        <v/>
      </c>
      <c r="K100" s="18"/>
      <c r="L100" s="18"/>
      <c r="M100" s="18"/>
      <c r="N100" s="19" t="str">
        <f t="shared" si="7"/>
        <v/>
      </c>
      <c r="O100" s="15"/>
      <c r="P100" s="20" t="str">
        <f t="shared" si="8"/>
        <v/>
      </c>
      <c r="Q100" s="21" t="str">
        <f t="shared" si="9"/>
        <v/>
      </c>
    </row>
    <row r="101" spans="2:17" x14ac:dyDescent="0.2">
      <c r="B101" s="13" t="str">
        <f>IF(D101="","",COUNTA($D$5:D101))</f>
        <v/>
      </c>
      <c r="C101" s="14"/>
      <c r="D101" s="15"/>
      <c r="E101" s="16"/>
      <c r="F101" s="15"/>
      <c r="G101" s="18"/>
      <c r="H101" s="18" t="str">
        <f t="shared" si="5"/>
        <v/>
      </c>
      <c r="I101" s="18"/>
      <c r="J101" s="18" t="str">
        <f t="shared" si="6"/>
        <v/>
      </c>
      <c r="K101" s="18"/>
      <c r="L101" s="18"/>
      <c r="M101" s="18"/>
      <c r="N101" s="19" t="str">
        <f t="shared" si="7"/>
        <v/>
      </c>
      <c r="O101" s="15"/>
      <c r="P101" s="20" t="str">
        <f t="shared" si="8"/>
        <v/>
      </c>
      <c r="Q101" s="21" t="str">
        <f t="shared" si="9"/>
        <v/>
      </c>
    </row>
    <row r="102" spans="2:17" x14ac:dyDescent="0.2">
      <c r="B102" s="13" t="str">
        <f>IF(D102="","",COUNTA($D$5:D102))</f>
        <v/>
      </c>
      <c r="C102" s="14"/>
      <c r="D102" s="15"/>
      <c r="E102" s="16"/>
      <c r="F102" s="15"/>
      <c r="G102" s="18"/>
      <c r="H102" s="18" t="str">
        <f t="shared" si="5"/>
        <v/>
      </c>
      <c r="I102" s="18"/>
      <c r="J102" s="18" t="str">
        <f t="shared" si="6"/>
        <v/>
      </c>
      <c r="K102" s="18"/>
      <c r="L102" s="18"/>
      <c r="M102" s="18"/>
      <c r="N102" s="19" t="str">
        <f t="shared" si="7"/>
        <v/>
      </c>
      <c r="O102" s="15"/>
      <c r="P102" s="20" t="str">
        <f t="shared" si="8"/>
        <v/>
      </c>
      <c r="Q102" s="21" t="str">
        <f t="shared" si="9"/>
        <v/>
      </c>
    </row>
    <row r="103" spans="2:17" x14ac:dyDescent="0.2">
      <c r="B103" s="13" t="str">
        <f>IF(D103="","",COUNTA($D$5:D103))</f>
        <v/>
      </c>
      <c r="C103" s="14"/>
      <c r="D103" s="15"/>
      <c r="E103" s="16"/>
      <c r="F103" s="15"/>
      <c r="G103" s="18"/>
      <c r="H103" s="18" t="str">
        <f t="shared" si="5"/>
        <v/>
      </c>
      <c r="I103" s="18"/>
      <c r="J103" s="18" t="str">
        <f t="shared" si="6"/>
        <v/>
      </c>
      <c r="K103" s="18"/>
      <c r="L103" s="18"/>
      <c r="M103" s="18"/>
      <c r="N103" s="19" t="str">
        <f t="shared" si="7"/>
        <v/>
      </c>
      <c r="O103" s="15"/>
      <c r="P103" s="20" t="str">
        <f t="shared" si="8"/>
        <v/>
      </c>
      <c r="Q103" s="21" t="str">
        <f t="shared" si="9"/>
        <v/>
      </c>
    </row>
    <row r="104" spans="2:17" x14ac:dyDescent="0.2">
      <c r="B104" s="13" t="str">
        <f>IF(D104="","",COUNTA($D$5:D104))</f>
        <v/>
      </c>
      <c r="C104" s="14"/>
      <c r="D104" s="15"/>
      <c r="E104" s="16"/>
      <c r="F104" s="15"/>
      <c r="G104" s="18"/>
      <c r="H104" s="18" t="str">
        <f t="shared" si="5"/>
        <v/>
      </c>
      <c r="I104" s="18"/>
      <c r="J104" s="18" t="str">
        <f t="shared" si="6"/>
        <v/>
      </c>
      <c r="K104" s="18"/>
      <c r="L104" s="18"/>
      <c r="M104" s="18"/>
      <c r="N104" s="19" t="str">
        <f t="shared" si="7"/>
        <v/>
      </c>
      <c r="O104" s="15"/>
      <c r="P104" s="20" t="str">
        <f t="shared" si="8"/>
        <v/>
      </c>
      <c r="Q104" s="21" t="str">
        <f t="shared" si="9"/>
        <v/>
      </c>
    </row>
    <row r="105" spans="2:17" x14ac:dyDescent="0.2">
      <c r="B105" s="13" t="str">
        <f>IF(D105="","",COUNTA($D$5:D105))</f>
        <v/>
      </c>
      <c r="C105" s="14"/>
      <c r="D105" s="15"/>
      <c r="E105" s="16"/>
      <c r="F105" s="15"/>
      <c r="G105" s="18"/>
      <c r="H105" s="18" t="str">
        <f t="shared" si="5"/>
        <v/>
      </c>
      <c r="I105" s="18"/>
      <c r="J105" s="18" t="str">
        <f t="shared" si="6"/>
        <v/>
      </c>
      <c r="K105" s="18"/>
      <c r="L105" s="18"/>
      <c r="M105" s="18"/>
      <c r="N105" s="19" t="str">
        <f t="shared" si="7"/>
        <v/>
      </c>
      <c r="O105" s="15"/>
      <c r="P105" s="20" t="str">
        <f t="shared" si="8"/>
        <v/>
      </c>
      <c r="Q105" s="21" t="str">
        <f t="shared" si="9"/>
        <v/>
      </c>
    </row>
    <row r="106" spans="2:17" x14ac:dyDescent="0.2">
      <c r="B106" s="13" t="str">
        <f>IF(D106="","",COUNTA($D$5:D106))</f>
        <v/>
      </c>
      <c r="C106" s="14"/>
      <c r="D106" s="15"/>
      <c r="E106" s="16"/>
      <c r="F106" s="15"/>
      <c r="G106" s="18"/>
      <c r="H106" s="18" t="str">
        <f t="shared" si="5"/>
        <v/>
      </c>
      <c r="I106" s="18"/>
      <c r="J106" s="18" t="str">
        <f t="shared" si="6"/>
        <v/>
      </c>
      <c r="K106" s="18"/>
      <c r="L106" s="18"/>
      <c r="M106" s="18"/>
      <c r="N106" s="19" t="str">
        <f t="shared" si="7"/>
        <v/>
      </c>
      <c r="O106" s="15"/>
      <c r="P106" s="20" t="str">
        <f t="shared" si="8"/>
        <v/>
      </c>
      <c r="Q106" s="21" t="str">
        <f t="shared" si="9"/>
        <v/>
      </c>
    </row>
    <row r="107" spans="2:17" x14ac:dyDescent="0.2">
      <c r="B107" s="13" t="str">
        <f>IF(D107="","",COUNTA($D$5:D107))</f>
        <v/>
      </c>
      <c r="C107" s="14"/>
      <c r="D107" s="15"/>
      <c r="E107" s="16"/>
      <c r="F107" s="15"/>
      <c r="G107" s="18"/>
      <c r="H107" s="18" t="str">
        <f t="shared" si="5"/>
        <v/>
      </c>
      <c r="I107" s="18"/>
      <c r="J107" s="18" t="str">
        <f t="shared" si="6"/>
        <v/>
      </c>
      <c r="K107" s="18"/>
      <c r="L107" s="18"/>
      <c r="M107" s="18"/>
      <c r="N107" s="19" t="str">
        <f t="shared" si="7"/>
        <v/>
      </c>
      <c r="O107" s="15"/>
      <c r="P107" s="20" t="str">
        <f t="shared" si="8"/>
        <v/>
      </c>
      <c r="Q107" s="21" t="str">
        <f t="shared" si="9"/>
        <v/>
      </c>
    </row>
    <row r="108" spans="2:17" x14ac:dyDescent="0.2">
      <c r="B108" s="13" t="str">
        <f>IF(D108="","",COUNTA($D$5:D108))</f>
        <v/>
      </c>
      <c r="C108" s="14"/>
      <c r="D108" s="15"/>
      <c r="E108" s="16"/>
      <c r="F108" s="15"/>
      <c r="G108" s="18"/>
      <c r="H108" s="18" t="str">
        <f t="shared" si="5"/>
        <v/>
      </c>
      <c r="I108" s="18"/>
      <c r="J108" s="18" t="str">
        <f t="shared" si="6"/>
        <v/>
      </c>
      <c r="K108" s="18"/>
      <c r="L108" s="18"/>
      <c r="M108" s="18"/>
      <c r="N108" s="19" t="str">
        <f t="shared" si="7"/>
        <v/>
      </c>
      <c r="O108" s="15"/>
      <c r="P108" s="20" t="str">
        <f t="shared" si="8"/>
        <v/>
      </c>
      <c r="Q108" s="21" t="str">
        <f t="shared" si="9"/>
        <v/>
      </c>
    </row>
    <row r="109" spans="2:17" x14ac:dyDescent="0.2">
      <c r="B109" s="13" t="str">
        <f>IF(D109="","",COUNTA($D$5:D109))</f>
        <v/>
      </c>
      <c r="C109" s="14"/>
      <c r="D109" s="15"/>
      <c r="E109" s="16"/>
      <c r="F109" s="15"/>
      <c r="G109" s="18"/>
      <c r="H109" s="18" t="str">
        <f t="shared" si="5"/>
        <v/>
      </c>
      <c r="I109" s="18"/>
      <c r="J109" s="18" t="str">
        <f t="shared" si="6"/>
        <v/>
      </c>
      <c r="K109" s="18"/>
      <c r="L109" s="18"/>
      <c r="M109" s="18"/>
      <c r="N109" s="19" t="str">
        <f t="shared" si="7"/>
        <v/>
      </c>
      <c r="O109" s="15"/>
      <c r="P109" s="20" t="str">
        <f t="shared" si="8"/>
        <v/>
      </c>
      <c r="Q109" s="21" t="str">
        <f t="shared" si="9"/>
        <v/>
      </c>
    </row>
    <row r="110" spans="2:17" x14ac:dyDescent="0.2">
      <c r="B110" s="13" t="str">
        <f>IF(D110="","",COUNTA($D$5:D110))</f>
        <v/>
      </c>
      <c r="C110" s="14"/>
      <c r="D110" s="15"/>
      <c r="E110" s="16"/>
      <c r="F110" s="15"/>
      <c r="G110" s="18"/>
      <c r="H110" s="18" t="str">
        <f t="shared" si="5"/>
        <v/>
      </c>
      <c r="I110" s="18"/>
      <c r="J110" s="18" t="str">
        <f t="shared" si="6"/>
        <v/>
      </c>
      <c r="K110" s="18"/>
      <c r="L110" s="18"/>
      <c r="M110" s="18"/>
      <c r="N110" s="19" t="str">
        <f t="shared" si="7"/>
        <v/>
      </c>
      <c r="O110" s="15"/>
      <c r="P110" s="20" t="str">
        <f t="shared" si="8"/>
        <v/>
      </c>
      <c r="Q110" s="21" t="str">
        <f t="shared" si="9"/>
        <v/>
      </c>
    </row>
    <row r="111" spans="2:17" x14ac:dyDescent="0.2">
      <c r="B111" s="13" t="str">
        <f>IF(D111="","",COUNTA($D$5:D111))</f>
        <v/>
      </c>
      <c r="C111" s="14"/>
      <c r="D111" s="15"/>
      <c r="E111" s="16"/>
      <c r="F111" s="15"/>
      <c r="G111" s="18"/>
      <c r="H111" s="18" t="str">
        <f t="shared" si="5"/>
        <v/>
      </c>
      <c r="I111" s="18"/>
      <c r="J111" s="18" t="str">
        <f t="shared" si="6"/>
        <v/>
      </c>
      <c r="K111" s="18"/>
      <c r="L111" s="18"/>
      <c r="M111" s="18"/>
      <c r="N111" s="19" t="str">
        <f t="shared" si="7"/>
        <v/>
      </c>
      <c r="O111" s="15"/>
      <c r="P111" s="20" t="str">
        <f t="shared" si="8"/>
        <v/>
      </c>
      <c r="Q111" s="21" t="str">
        <f t="shared" si="9"/>
        <v/>
      </c>
    </row>
    <row r="112" spans="2:17" x14ac:dyDescent="0.2">
      <c r="B112" s="13" t="str">
        <f>IF(D112="","",COUNTA($D$5:D112))</f>
        <v/>
      </c>
      <c r="C112" s="14"/>
      <c r="D112" s="15"/>
      <c r="E112" s="16"/>
      <c r="F112" s="15"/>
      <c r="G112" s="18"/>
      <c r="H112" s="18" t="str">
        <f t="shared" si="5"/>
        <v/>
      </c>
      <c r="I112" s="18"/>
      <c r="J112" s="18" t="str">
        <f t="shared" si="6"/>
        <v/>
      </c>
      <c r="K112" s="18"/>
      <c r="L112" s="18"/>
      <c r="M112" s="18"/>
      <c r="N112" s="19" t="str">
        <f t="shared" si="7"/>
        <v/>
      </c>
      <c r="O112" s="15"/>
      <c r="P112" s="20" t="str">
        <f t="shared" si="8"/>
        <v/>
      </c>
      <c r="Q112" s="21" t="str">
        <f t="shared" si="9"/>
        <v/>
      </c>
    </row>
    <row r="113" spans="2:17" x14ac:dyDescent="0.2">
      <c r="B113" s="13" t="str">
        <f>IF(D113="","",COUNTA($D$5:D113))</f>
        <v/>
      </c>
      <c r="C113" s="14"/>
      <c r="D113" s="15"/>
      <c r="E113" s="16"/>
      <c r="F113" s="15"/>
      <c r="G113" s="18"/>
      <c r="H113" s="18" t="str">
        <f t="shared" si="5"/>
        <v/>
      </c>
      <c r="I113" s="18"/>
      <c r="J113" s="18" t="str">
        <f t="shared" si="6"/>
        <v/>
      </c>
      <c r="K113" s="18"/>
      <c r="L113" s="18"/>
      <c r="M113" s="18"/>
      <c r="N113" s="19" t="str">
        <f t="shared" si="7"/>
        <v/>
      </c>
      <c r="O113" s="15"/>
      <c r="P113" s="20" t="str">
        <f t="shared" si="8"/>
        <v/>
      </c>
      <c r="Q113" s="21" t="str">
        <f t="shared" si="9"/>
        <v/>
      </c>
    </row>
    <row r="114" spans="2:17" x14ac:dyDescent="0.2">
      <c r="B114" s="13" t="str">
        <f>IF(D114="","",COUNTA($D$5:D114))</f>
        <v/>
      </c>
      <c r="C114" s="14"/>
      <c r="D114" s="15"/>
      <c r="E114" s="16"/>
      <c r="F114" s="15"/>
      <c r="G114" s="18"/>
      <c r="H114" s="18" t="str">
        <f t="shared" si="5"/>
        <v/>
      </c>
      <c r="I114" s="18"/>
      <c r="J114" s="18" t="str">
        <f t="shared" si="6"/>
        <v/>
      </c>
      <c r="K114" s="18"/>
      <c r="L114" s="18"/>
      <c r="M114" s="18"/>
      <c r="N114" s="19" t="str">
        <f t="shared" si="7"/>
        <v/>
      </c>
      <c r="O114" s="15"/>
      <c r="P114" s="20" t="str">
        <f t="shared" si="8"/>
        <v/>
      </c>
      <c r="Q114" s="21" t="str">
        <f t="shared" si="9"/>
        <v/>
      </c>
    </row>
    <row r="115" spans="2:17" x14ac:dyDescent="0.2">
      <c r="B115" s="13" t="str">
        <f>IF(D115="","",COUNTA($D$5:D115))</f>
        <v/>
      </c>
      <c r="C115" s="14"/>
      <c r="D115" s="15"/>
      <c r="E115" s="16"/>
      <c r="F115" s="15"/>
      <c r="G115" s="18"/>
      <c r="H115" s="18" t="str">
        <f t="shared" si="5"/>
        <v/>
      </c>
      <c r="I115" s="18"/>
      <c r="J115" s="18" t="str">
        <f t="shared" si="6"/>
        <v/>
      </c>
      <c r="K115" s="18"/>
      <c r="L115" s="18"/>
      <c r="M115" s="18"/>
      <c r="N115" s="19" t="str">
        <f t="shared" si="7"/>
        <v/>
      </c>
      <c r="O115" s="15"/>
      <c r="P115" s="20" t="str">
        <f t="shared" si="8"/>
        <v/>
      </c>
      <c r="Q115" s="21" t="str">
        <f t="shared" si="9"/>
        <v/>
      </c>
    </row>
    <row r="116" spans="2:17" x14ac:dyDescent="0.2">
      <c r="B116" s="13" t="str">
        <f>IF(D116="","",COUNTA($D$5:D116))</f>
        <v/>
      </c>
      <c r="C116" s="14"/>
      <c r="D116" s="15"/>
      <c r="E116" s="16"/>
      <c r="F116" s="15"/>
      <c r="G116" s="18"/>
      <c r="H116" s="18" t="str">
        <f t="shared" si="5"/>
        <v/>
      </c>
      <c r="I116" s="18"/>
      <c r="J116" s="18" t="str">
        <f t="shared" si="6"/>
        <v/>
      </c>
      <c r="K116" s="18"/>
      <c r="L116" s="18"/>
      <c r="M116" s="18"/>
      <c r="N116" s="19" t="str">
        <f t="shared" si="7"/>
        <v/>
      </c>
      <c r="O116" s="15"/>
      <c r="P116" s="20" t="str">
        <f t="shared" si="8"/>
        <v/>
      </c>
      <c r="Q116" s="21" t="str">
        <f t="shared" si="9"/>
        <v/>
      </c>
    </row>
    <row r="117" spans="2:17" x14ac:dyDescent="0.2">
      <c r="B117" s="13" t="str">
        <f>IF(D117="","",COUNTA($D$5:D117))</f>
        <v/>
      </c>
      <c r="C117" s="14"/>
      <c r="D117" s="15"/>
      <c r="E117" s="16"/>
      <c r="F117" s="15"/>
      <c r="G117" s="18"/>
      <c r="H117" s="18" t="str">
        <f t="shared" si="5"/>
        <v/>
      </c>
      <c r="I117" s="18"/>
      <c r="J117" s="18" t="str">
        <f t="shared" si="6"/>
        <v/>
      </c>
      <c r="K117" s="18"/>
      <c r="L117" s="18"/>
      <c r="M117" s="18"/>
      <c r="N117" s="19" t="str">
        <f t="shared" si="7"/>
        <v/>
      </c>
      <c r="O117" s="15"/>
      <c r="P117" s="20" t="str">
        <f t="shared" si="8"/>
        <v/>
      </c>
      <c r="Q117" s="21" t="str">
        <f t="shared" si="9"/>
        <v/>
      </c>
    </row>
    <row r="118" spans="2:17" x14ac:dyDescent="0.2">
      <c r="B118" s="13" t="str">
        <f>IF(D118="","",COUNTA($D$5:D118))</f>
        <v/>
      </c>
      <c r="C118" s="14"/>
      <c r="D118" s="15"/>
      <c r="E118" s="16"/>
      <c r="F118" s="15"/>
      <c r="G118" s="18"/>
      <c r="H118" s="18" t="str">
        <f t="shared" si="5"/>
        <v/>
      </c>
      <c r="I118" s="18"/>
      <c r="J118" s="18" t="str">
        <f t="shared" si="6"/>
        <v/>
      </c>
      <c r="K118" s="18"/>
      <c r="L118" s="18"/>
      <c r="M118" s="18"/>
      <c r="N118" s="19" t="str">
        <f t="shared" si="7"/>
        <v/>
      </c>
      <c r="O118" s="15"/>
      <c r="P118" s="20" t="str">
        <f t="shared" si="8"/>
        <v/>
      </c>
      <c r="Q118" s="21" t="str">
        <f t="shared" si="9"/>
        <v/>
      </c>
    </row>
    <row r="119" spans="2:17" x14ac:dyDescent="0.2">
      <c r="B119" s="13" t="str">
        <f>IF(D119="","",COUNTA($D$5:D119))</f>
        <v/>
      </c>
      <c r="C119" s="14"/>
      <c r="D119" s="15"/>
      <c r="E119" s="16"/>
      <c r="F119" s="15"/>
      <c r="G119" s="18"/>
      <c r="H119" s="18" t="str">
        <f t="shared" si="5"/>
        <v/>
      </c>
      <c r="I119" s="18"/>
      <c r="J119" s="18" t="str">
        <f t="shared" si="6"/>
        <v/>
      </c>
      <c r="K119" s="18"/>
      <c r="L119" s="18"/>
      <c r="M119" s="18"/>
      <c r="N119" s="19" t="str">
        <f t="shared" si="7"/>
        <v/>
      </c>
      <c r="O119" s="15"/>
      <c r="P119" s="20" t="str">
        <f t="shared" si="8"/>
        <v/>
      </c>
      <c r="Q119" s="21" t="str">
        <f t="shared" si="9"/>
        <v/>
      </c>
    </row>
    <row r="120" spans="2:17" x14ac:dyDescent="0.2">
      <c r="B120" s="13" t="str">
        <f>IF(D120="","",COUNTA($D$5:D120))</f>
        <v/>
      </c>
      <c r="C120" s="14"/>
      <c r="D120" s="15"/>
      <c r="E120" s="16"/>
      <c r="F120" s="15"/>
      <c r="G120" s="18"/>
      <c r="H120" s="18" t="str">
        <f t="shared" si="5"/>
        <v/>
      </c>
      <c r="I120" s="18"/>
      <c r="J120" s="18" t="str">
        <f t="shared" si="6"/>
        <v/>
      </c>
      <c r="K120" s="18"/>
      <c r="L120" s="18"/>
      <c r="M120" s="18"/>
      <c r="N120" s="19" t="str">
        <f t="shared" si="7"/>
        <v/>
      </c>
      <c r="O120" s="15"/>
      <c r="P120" s="20" t="str">
        <f t="shared" si="8"/>
        <v/>
      </c>
      <c r="Q120" s="21" t="str">
        <f t="shared" si="9"/>
        <v/>
      </c>
    </row>
    <row r="121" spans="2:17" x14ac:dyDescent="0.2">
      <c r="B121" s="13" t="str">
        <f>IF(D121="","",COUNTA($D$5:D121))</f>
        <v/>
      </c>
      <c r="C121" s="14"/>
      <c r="D121" s="15"/>
      <c r="E121" s="16"/>
      <c r="F121" s="15"/>
      <c r="G121" s="18"/>
      <c r="H121" s="18" t="str">
        <f t="shared" si="5"/>
        <v/>
      </c>
      <c r="I121" s="18"/>
      <c r="J121" s="18" t="str">
        <f t="shared" si="6"/>
        <v/>
      </c>
      <c r="K121" s="18"/>
      <c r="L121" s="18"/>
      <c r="M121" s="18"/>
      <c r="N121" s="19" t="str">
        <f t="shared" si="7"/>
        <v/>
      </c>
      <c r="O121" s="15"/>
      <c r="P121" s="20" t="str">
        <f t="shared" si="8"/>
        <v/>
      </c>
      <c r="Q121" s="21" t="str">
        <f t="shared" si="9"/>
        <v/>
      </c>
    </row>
    <row r="122" spans="2:17" x14ac:dyDescent="0.2">
      <c r="B122" s="13" t="str">
        <f>IF(D122="","",COUNTA($D$5:D122))</f>
        <v/>
      </c>
      <c r="C122" s="14"/>
      <c r="D122" s="15"/>
      <c r="E122" s="16"/>
      <c r="F122" s="15"/>
      <c r="G122" s="18"/>
      <c r="H122" s="18" t="str">
        <f t="shared" si="5"/>
        <v/>
      </c>
      <c r="I122" s="18"/>
      <c r="J122" s="18" t="str">
        <f t="shared" si="6"/>
        <v/>
      </c>
      <c r="K122" s="18"/>
      <c r="L122" s="18"/>
      <c r="M122" s="18"/>
      <c r="N122" s="19" t="str">
        <f t="shared" si="7"/>
        <v/>
      </c>
      <c r="O122" s="15"/>
      <c r="P122" s="20" t="str">
        <f t="shared" si="8"/>
        <v/>
      </c>
      <c r="Q122" s="21" t="str">
        <f t="shared" si="9"/>
        <v/>
      </c>
    </row>
    <row r="123" spans="2:17" x14ac:dyDescent="0.2">
      <c r="B123" s="13" t="str">
        <f>IF(D123="","",COUNTA($D$5:D123))</f>
        <v/>
      </c>
      <c r="C123" s="14"/>
      <c r="D123" s="15"/>
      <c r="E123" s="16"/>
      <c r="F123" s="15"/>
      <c r="G123" s="18"/>
      <c r="H123" s="18" t="str">
        <f t="shared" si="5"/>
        <v/>
      </c>
      <c r="I123" s="18"/>
      <c r="J123" s="18" t="str">
        <f t="shared" si="6"/>
        <v/>
      </c>
      <c r="K123" s="18"/>
      <c r="L123" s="18"/>
      <c r="M123" s="18"/>
      <c r="N123" s="19" t="str">
        <f t="shared" si="7"/>
        <v/>
      </c>
      <c r="O123" s="15"/>
      <c r="P123" s="20" t="str">
        <f t="shared" si="8"/>
        <v/>
      </c>
      <c r="Q123" s="21" t="str">
        <f t="shared" si="9"/>
        <v/>
      </c>
    </row>
    <row r="124" spans="2:17" x14ac:dyDescent="0.2">
      <c r="B124" s="13" t="str">
        <f>IF(D124="","",COUNTA($D$5:D124))</f>
        <v/>
      </c>
      <c r="C124" s="14"/>
      <c r="D124" s="15"/>
      <c r="E124" s="16"/>
      <c r="F124" s="15"/>
      <c r="G124" s="18"/>
      <c r="H124" s="18" t="str">
        <f t="shared" si="5"/>
        <v/>
      </c>
      <c r="I124" s="18"/>
      <c r="J124" s="18" t="str">
        <f t="shared" si="6"/>
        <v/>
      </c>
      <c r="K124" s="18"/>
      <c r="L124" s="18"/>
      <c r="M124" s="18"/>
      <c r="N124" s="19" t="str">
        <f t="shared" si="7"/>
        <v/>
      </c>
      <c r="O124" s="15"/>
      <c r="P124" s="20" t="str">
        <f t="shared" si="8"/>
        <v/>
      </c>
      <c r="Q124" s="21" t="str">
        <f t="shared" si="9"/>
        <v/>
      </c>
    </row>
    <row r="125" spans="2:17" x14ac:dyDescent="0.2">
      <c r="B125" s="13" t="str">
        <f>IF(D125="","",COUNTA($D$5:D125))</f>
        <v/>
      </c>
      <c r="C125" s="14"/>
      <c r="D125" s="15"/>
      <c r="E125" s="16"/>
      <c r="F125" s="15"/>
      <c r="G125" s="18"/>
      <c r="H125" s="18" t="str">
        <f t="shared" si="5"/>
        <v/>
      </c>
      <c r="I125" s="18"/>
      <c r="J125" s="18" t="str">
        <f t="shared" si="6"/>
        <v/>
      </c>
      <c r="K125" s="18"/>
      <c r="L125" s="18"/>
      <c r="M125" s="18"/>
      <c r="N125" s="19" t="str">
        <f t="shared" si="7"/>
        <v/>
      </c>
      <c r="O125" s="15"/>
      <c r="P125" s="20" t="str">
        <f t="shared" si="8"/>
        <v/>
      </c>
      <c r="Q125" s="21" t="str">
        <f t="shared" si="9"/>
        <v/>
      </c>
    </row>
    <row r="126" spans="2:17" x14ac:dyDescent="0.2">
      <c r="B126" s="13" t="str">
        <f>IF(D126="","",COUNTA($D$5:D126))</f>
        <v/>
      </c>
      <c r="C126" s="14"/>
      <c r="D126" s="15"/>
      <c r="E126" s="16"/>
      <c r="F126" s="15"/>
      <c r="G126" s="18"/>
      <c r="H126" s="18" t="str">
        <f t="shared" si="5"/>
        <v/>
      </c>
      <c r="I126" s="18"/>
      <c r="J126" s="18" t="str">
        <f t="shared" si="6"/>
        <v/>
      </c>
      <c r="K126" s="18"/>
      <c r="L126" s="18"/>
      <c r="M126" s="18"/>
      <c r="N126" s="19" t="str">
        <f t="shared" si="7"/>
        <v/>
      </c>
      <c r="O126" s="15"/>
      <c r="P126" s="20" t="str">
        <f t="shared" si="8"/>
        <v/>
      </c>
      <c r="Q126" s="21" t="str">
        <f t="shared" si="9"/>
        <v/>
      </c>
    </row>
    <row r="127" spans="2:17" x14ac:dyDescent="0.2">
      <c r="B127" s="13" t="str">
        <f>IF(D127="","",COUNTA($D$5:D127))</f>
        <v/>
      </c>
      <c r="C127" s="14"/>
      <c r="D127" s="15"/>
      <c r="E127" s="16"/>
      <c r="F127" s="15"/>
      <c r="G127" s="18"/>
      <c r="H127" s="18" t="str">
        <f t="shared" si="5"/>
        <v/>
      </c>
      <c r="I127" s="18"/>
      <c r="J127" s="18" t="str">
        <f t="shared" si="6"/>
        <v/>
      </c>
      <c r="K127" s="18"/>
      <c r="L127" s="18"/>
      <c r="M127" s="18"/>
      <c r="N127" s="19" t="str">
        <f t="shared" si="7"/>
        <v/>
      </c>
      <c r="O127" s="15"/>
      <c r="P127" s="20" t="str">
        <f t="shared" si="8"/>
        <v/>
      </c>
      <c r="Q127" s="21" t="str">
        <f t="shared" si="9"/>
        <v/>
      </c>
    </row>
    <row r="128" spans="2:17" x14ac:dyDescent="0.2">
      <c r="B128" s="13" t="str">
        <f>IF(D128="","",COUNTA($D$5:D128))</f>
        <v/>
      </c>
      <c r="C128" s="14"/>
      <c r="D128" s="15"/>
      <c r="E128" s="16"/>
      <c r="F128" s="15"/>
      <c r="G128" s="18"/>
      <c r="H128" s="18" t="str">
        <f t="shared" si="5"/>
        <v/>
      </c>
      <c r="I128" s="18"/>
      <c r="J128" s="18" t="str">
        <f t="shared" si="6"/>
        <v/>
      </c>
      <c r="K128" s="18"/>
      <c r="L128" s="18"/>
      <c r="M128" s="18"/>
      <c r="N128" s="19" t="str">
        <f t="shared" si="7"/>
        <v/>
      </c>
      <c r="O128" s="15"/>
      <c r="P128" s="20" t="str">
        <f t="shared" si="8"/>
        <v/>
      </c>
      <c r="Q128" s="21" t="str">
        <f t="shared" si="9"/>
        <v/>
      </c>
    </row>
    <row r="129" spans="2:17" x14ac:dyDescent="0.2">
      <c r="B129" s="13" t="str">
        <f>IF(D129="","",COUNTA($D$5:D129))</f>
        <v/>
      </c>
      <c r="C129" s="14"/>
      <c r="D129" s="15"/>
      <c r="E129" s="16"/>
      <c r="F129" s="15"/>
      <c r="G129" s="18"/>
      <c r="H129" s="18" t="str">
        <f t="shared" si="5"/>
        <v/>
      </c>
      <c r="I129" s="18"/>
      <c r="J129" s="18" t="str">
        <f t="shared" si="6"/>
        <v/>
      </c>
      <c r="K129" s="18"/>
      <c r="L129" s="18"/>
      <c r="M129" s="18"/>
      <c r="N129" s="19" t="str">
        <f t="shared" si="7"/>
        <v/>
      </c>
      <c r="O129" s="15"/>
      <c r="P129" s="20" t="str">
        <f t="shared" si="8"/>
        <v/>
      </c>
      <c r="Q129" s="21" t="str">
        <f t="shared" si="9"/>
        <v/>
      </c>
    </row>
    <row r="130" spans="2:17" x14ac:dyDescent="0.2">
      <c r="B130" s="13" t="str">
        <f>IF(D130="","",COUNTA($D$5:D130))</f>
        <v/>
      </c>
      <c r="C130" s="14"/>
      <c r="D130" s="15"/>
      <c r="E130" s="16"/>
      <c r="F130" s="15"/>
      <c r="G130" s="18"/>
      <c r="H130" s="18" t="str">
        <f t="shared" si="5"/>
        <v/>
      </c>
      <c r="I130" s="18"/>
      <c r="J130" s="18" t="str">
        <f t="shared" si="6"/>
        <v/>
      </c>
      <c r="K130" s="18"/>
      <c r="L130" s="18"/>
      <c r="M130" s="18"/>
      <c r="N130" s="19" t="str">
        <f t="shared" si="7"/>
        <v/>
      </c>
      <c r="O130" s="15"/>
      <c r="P130" s="20" t="str">
        <f t="shared" si="8"/>
        <v/>
      </c>
      <c r="Q130" s="21" t="str">
        <f t="shared" si="9"/>
        <v/>
      </c>
    </row>
    <row r="131" spans="2:17" x14ac:dyDescent="0.2">
      <c r="B131" s="13" t="str">
        <f>IF(D131="","",COUNTA($D$5:D131))</f>
        <v/>
      </c>
      <c r="C131" s="14"/>
      <c r="D131" s="15"/>
      <c r="E131" s="16"/>
      <c r="F131" s="15"/>
      <c r="G131" s="18"/>
      <c r="H131" s="18" t="str">
        <f t="shared" si="5"/>
        <v/>
      </c>
      <c r="I131" s="18"/>
      <c r="J131" s="18" t="str">
        <f t="shared" si="6"/>
        <v/>
      </c>
      <c r="K131" s="18"/>
      <c r="L131" s="18"/>
      <c r="M131" s="18"/>
      <c r="N131" s="19" t="str">
        <f t="shared" si="7"/>
        <v/>
      </c>
      <c r="O131" s="15"/>
      <c r="P131" s="20" t="str">
        <f t="shared" si="8"/>
        <v/>
      </c>
      <c r="Q131" s="21" t="str">
        <f t="shared" si="9"/>
        <v/>
      </c>
    </row>
    <row r="132" spans="2:17" x14ac:dyDescent="0.2">
      <c r="B132" s="13" t="str">
        <f>IF(D132="","",COUNTA($D$5:D132))</f>
        <v/>
      </c>
      <c r="C132" s="14"/>
      <c r="D132" s="15"/>
      <c r="E132" s="16"/>
      <c r="F132" s="15"/>
      <c r="G132" s="18"/>
      <c r="H132" s="18" t="str">
        <f t="shared" si="5"/>
        <v/>
      </c>
      <c r="I132" s="18"/>
      <c r="J132" s="18" t="str">
        <f t="shared" si="6"/>
        <v/>
      </c>
      <c r="K132" s="18"/>
      <c r="L132" s="18"/>
      <c r="M132" s="18"/>
      <c r="N132" s="19" t="str">
        <f t="shared" si="7"/>
        <v/>
      </c>
      <c r="O132" s="15"/>
      <c r="P132" s="20" t="str">
        <f t="shared" si="8"/>
        <v/>
      </c>
      <c r="Q132" s="21" t="str">
        <f t="shared" si="9"/>
        <v/>
      </c>
    </row>
    <row r="133" spans="2:17" x14ac:dyDescent="0.2">
      <c r="B133" s="13" t="str">
        <f>IF(D133="","",COUNTA($D$5:D133))</f>
        <v/>
      </c>
      <c r="C133" s="14"/>
      <c r="D133" s="15"/>
      <c r="E133" s="16"/>
      <c r="F133" s="15"/>
      <c r="G133" s="18"/>
      <c r="H133" s="18" t="str">
        <f t="shared" ref="H133:H196" si="10">IF(G133="","",ROUND(G133*Cota1,2))</f>
        <v/>
      </c>
      <c r="I133" s="18"/>
      <c r="J133" s="18" t="str">
        <f t="shared" ref="J133:J196" si="11">IF(I133="","",ROUND(I133*Cota2,2))</f>
        <v/>
      </c>
      <c r="K133" s="18"/>
      <c r="L133" s="18"/>
      <c r="M133" s="18"/>
      <c r="N133" s="19" t="str">
        <f t="shared" ref="N133:N196" si="12">IF(D133="","",N(G133)+N(H133)+N(I133)+N(J133)+N(K133)+N(L133)+N(M133))</f>
        <v/>
      </c>
      <c r="O133" s="15"/>
      <c r="P133" s="20" t="str">
        <f t="shared" ref="P133:P196" si="13">IF(NOT(ISNUMBER(C133)),"",WORKDAY(C133,ZileEF,Sarbatori))</f>
        <v/>
      </c>
      <c r="Q133" s="21" t="str">
        <f t="shared" ref="Q133:Q196" si="14">IF(AND(C133="",D133=""),"",TRIM(IF(OR(NOT(ISNUMBER(C133)),D133="",E133="",F133=""),"Date incomplete. ","")&amp;IF(COUNTIF($D$5:$D$1004,D133)&gt;1,"Număr de factură dublat. ","")&amp;IF(AND(N(G133)&lt;&gt;0,ABS(N(H133)-ROUND(G133*Cota1,2))&gt;0.05),"TVA 21% diferită de calcul. ","")&amp;IF(AND(N(I133)&lt;&gt;0,ABS(N(J133)-ROUND(I133*Cota2,2))&gt;0.05),"TVA 11% diferită de calcul. ","")&amp;IF(N133=0,"Fără valori. ","")&amp;IF(O133&lt;&gt;"Da",IF(AND(ISNUMBER(P133),AziJ&gt;P133),"Netransmisă în e-Factura – termen depășit. ","De transmis în e-Factura până la "&amp;RIGHT("0"&amp;DAY(P133),2)&amp;"."&amp;RIGHT("0"&amp;MONTH(P133),2)&amp;"."&amp;YEAR(P133)&amp;". "),"")))</f>
        <v/>
      </c>
    </row>
    <row r="134" spans="2:17" x14ac:dyDescent="0.2">
      <c r="B134" s="13" t="str">
        <f>IF(D134="","",COUNTA($D$5:D134))</f>
        <v/>
      </c>
      <c r="C134" s="14"/>
      <c r="D134" s="15"/>
      <c r="E134" s="16"/>
      <c r="F134" s="15"/>
      <c r="G134" s="18"/>
      <c r="H134" s="18" t="str">
        <f t="shared" si="10"/>
        <v/>
      </c>
      <c r="I134" s="18"/>
      <c r="J134" s="18" t="str">
        <f t="shared" si="11"/>
        <v/>
      </c>
      <c r="K134" s="18"/>
      <c r="L134" s="18"/>
      <c r="M134" s="18"/>
      <c r="N134" s="19" t="str">
        <f t="shared" si="12"/>
        <v/>
      </c>
      <c r="O134" s="15"/>
      <c r="P134" s="20" t="str">
        <f t="shared" si="13"/>
        <v/>
      </c>
      <c r="Q134" s="21" t="str">
        <f t="shared" si="14"/>
        <v/>
      </c>
    </row>
    <row r="135" spans="2:17" x14ac:dyDescent="0.2">
      <c r="B135" s="13" t="str">
        <f>IF(D135="","",COUNTA($D$5:D135))</f>
        <v/>
      </c>
      <c r="C135" s="14"/>
      <c r="D135" s="15"/>
      <c r="E135" s="16"/>
      <c r="F135" s="15"/>
      <c r="G135" s="18"/>
      <c r="H135" s="18" t="str">
        <f t="shared" si="10"/>
        <v/>
      </c>
      <c r="I135" s="18"/>
      <c r="J135" s="18" t="str">
        <f t="shared" si="11"/>
        <v/>
      </c>
      <c r="K135" s="18"/>
      <c r="L135" s="18"/>
      <c r="M135" s="18"/>
      <c r="N135" s="19" t="str">
        <f t="shared" si="12"/>
        <v/>
      </c>
      <c r="O135" s="15"/>
      <c r="P135" s="20" t="str">
        <f t="shared" si="13"/>
        <v/>
      </c>
      <c r="Q135" s="21" t="str">
        <f t="shared" si="14"/>
        <v/>
      </c>
    </row>
    <row r="136" spans="2:17" x14ac:dyDescent="0.2">
      <c r="B136" s="13" t="str">
        <f>IF(D136="","",COUNTA($D$5:D136))</f>
        <v/>
      </c>
      <c r="C136" s="14"/>
      <c r="D136" s="15"/>
      <c r="E136" s="16"/>
      <c r="F136" s="15"/>
      <c r="G136" s="18"/>
      <c r="H136" s="18" t="str">
        <f t="shared" si="10"/>
        <v/>
      </c>
      <c r="I136" s="18"/>
      <c r="J136" s="18" t="str">
        <f t="shared" si="11"/>
        <v/>
      </c>
      <c r="K136" s="18"/>
      <c r="L136" s="18"/>
      <c r="M136" s="18"/>
      <c r="N136" s="19" t="str">
        <f t="shared" si="12"/>
        <v/>
      </c>
      <c r="O136" s="15"/>
      <c r="P136" s="20" t="str">
        <f t="shared" si="13"/>
        <v/>
      </c>
      <c r="Q136" s="21" t="str">
        <f t="shared" si="14"/>
        <v/>
      </c>
    </row>
    <row r="137" spans="2:17" x14ac:dyDescent="0.2">
      <c r="B137" s="13" t="str">
        <f>IF(D137="","",COUNTA($D$5:D137))</f>
        <v/>
      </c>
      <c r="C137" s="14"/>
      <c r="D137" s="15"/>
      <c r="E137" s="16"/>
      <c r="F137" s="15"/>
      <c r="G137" s="18"/>
      <c r="H137" s="18" t="str">
        <f t="shared" si="10"/>
        <v/>
      </c>
      <c r="I137" s="18"/>
      <c r="J137" s="18" t="str">
        <f t="shared" si="11"/>
        <v/>
      </c>
      <c r="K137" s="18"/>
      <c r="L137" s="18"/>
      <c r="M137" s="18"/>
      <c r="N137" s="19" t="str">
        <f t="shared" si="12"/>
        <v/>
      </c>
      <c r="O137" s="15"/>
      <c r="P137" s="20" t="str">
        <f t="shared" si="13"/>
        <v/>
      </c>
      <c r="Q137" s="21" t="str">
        <f t="shared" si="14"/>
        <v/>
      </c>
    </row>
    <row r="138" spans="2:17" x14ac:dyDescent="0.2">
      <c r="B138" s="13" t="str">
        <f>IF(D138="","",COUNTA($D$5:D138))</f>
        <v/>
      </c>
      <c r="C138" s="14"/>
      <c r="D138" s="15"/>
      <c r="E138" s="16"/>
      <c r="F138" s="15"/>
      <c r="G138" s="18"/>
      <c r="H138" s="18" t="str">
        <f t="shared" si="10"/>
        <v/>
      </c>
      <c r="I138" s="18"/>
      <c r="J138" s="18" t="str">
        <f t="shared" si="11"/>
        <v/>
      </c>
      <c r="K138" s="18"/>
      <c r="L138" s="18"/>
      <c r="M138" s="18"/>
      <c r="N138" s="19" t="str">
        <f t="shared" si="12"/>
        <v/>
      </c>
      <c r="O138" s="15"/>
      <c r="P138" s="20" t="str">
        <f t="shared" si="13"/>
        <v/>
      </c>
      <c r="Q138" s="21" t="str">
        <f t="shared" si="14"/>
        <v/>
      </c>
    </row>
    <row r="139" spans="2:17" x14ac:dyDescent="0.2">
      <c r="B139" s="13" t="str">
        <f>IF(D139="","",COUNTA($D$5:D139))</f>
        <v/>
      </c>
      <c r="C139" s="14"/>
      <c r="D139" s="15"/>
      <c r="E139" s="16"/>
      <c r="F139" s="15"/>
      <c r="G139" s="18"/>
      <c r="H139" s="18" t="str">
        <f t="shared" si="10"/>
        <v/>
      </c>
      <c r="I139" s="18"/>
      <c r="J139" s="18" t="str">
        <f t="shared" si="11"/>
        <v/>
      </c>
      <c r="K139" s="18"/>
      <c r="L139" s="18"/>
      <c r="M139" s="18"/>
      <c r="N139" s="19" t="str">
        <f t="shared" si="12"/>
        <v/>
      </c>
      <c r="O139" s="15"/>
      <c r="P139" s="20" t="str">
        <f t="shared" si="13"/>
        <v/>
      </c>
      <c r="Q139" s="21" t="str">
        <f t="shared" si="14"/>
        <v/>
      </c>
    </row>
    <row r="140" spans="2:17" x14ac:dyDescent="0.2">
      <c r="B140" s="13" t="str">
        <f>IF(D140="","",COUNTA($D$5:D140))</f>
        <v/>
      </c>
      <c r="C140" s="14"/>
      <c r="D140" s="15"/>
      <c r="E140" s="16"/>
      <c r="F140" s="15"/>
      <c r="G140" s="18"/>
      <c r="H140" s="18" t="str">
        <f t="shared" si="10"/>
        <v/>
      </c>
      <c r="I140" s="18"/>
      <c r="J140" s="18" t="str">
        <f t="shared" si="11"/>
        <v/>
      </c>
      <c r="K140" s="18"/>
      <c r="L140" s="18"/>
      <c r="M140" s="18"/>
      <c r="N140" s="19" t="str">
        <f t="shared" si="12"/>
        <v/>
      </c>
      <c r="O140" s="15"/>
      <c r="P140" s="20" t="str">
        <f t="shared" si="13"/>
        <v/>
      </c>
      <c r="Q140" s="21" t="str">
        <f t="shared" si="14"/>
        <v/>
      </c>
    </row>
    <row r="141" spans="2:17" x14ac:dyDescent="0.2">
      <c r="B141" s="13" t="str">
        <f>IF(D141="","",COUNTA($D$5:D141))</f>
        <v/>
      </c>
      <c r="C141" s="14"/>
      <c r="D141" s="15"/>
      <c r="E141" s="16"/>
      <c r="F141" s="15"/>
      <c r="G141" s="18"/>
      <c r="H141" s="18" t="str">
        <f t="shared" si="10"/>
        <v/>
      </c>
      <c r="I141" s="18"/>
      <c r="J141" s="18" t="str">
        <f t="shared" si="11"/>
        <v/>
      </c>
      <c r="K141" s="18"/>
      <c r="L141" s="18"/>
      <c r="M141" s="18"/>
      <c r="N141" s="19" t="str">
        <f t="shared" si="12"/>
        <v/>
      </c>
      <c r="O141" s="15"/>
      <c r="P141" s="20" t="str">
        <f t="shared" si="13"/>
        <v/>
      </c>
      <c r="Q141" s="21" t="str">
        <f t="shared" si="14"/>
        <v/>
      </c>
    </row>
    <row r="142" spans="2:17" x14ac:dyDescent="0.2">
      <c r="B142" s="13" t="str">
        <f>IF(D142="","",COUNTA($D$5:D142))</f>
        <v/>
      </c>
      <c r="C142" s="14"/>
      <c r="D142" s="15"/>
      <c r="E142" s="16"/>
      <c r="F142" s="15"/>
      <c r="G142" s="18"/>
      <c r="H142" s="18" t="str">
        <f t="shared" si="10"/>
        <v/>
      </c>
      <c r="I142" s="18"/>
      <c r="J142" s="18" t="str">
        <f t="shared" si="11"/>
        <v/>
      </c>
      <c r="K142" s="18"/>
      <c r="L142" s="18"/>
      <c r="M142" s="18"/>
      <c r="N142" s="19" t="str">
        <f t="shared" si="12"/>
        <v/>
      </c>
      <c r="O142" s="15"/>
      <c r="P142" s="20" t="str">
        <f t="shared" si="13"/>
        <v/>
      </c>
      <c r="Q142" s="21" t="str">
        <f t="shared" si="14"/>
        <v/>
      </c>
    </row>
    <row r="143" spans="2:17" x14ac:dyDescent="0.2">
      <c r="B143" s="13" t="str">
        <f>IF(D143="","",COUNTA($D$5:D143))</f>
        <v/>
      </c>
      <c r="C143" s="14"/>
      <c r="D143" s="15"/>
      <c r="E143" s="16"/>
      <c r="F143" s="15"/>
      <c r="G143" s="18"/>
      <c r="H143" s="18" t="str">
        <f t="shared" si="10"/>
        <v/>
      </c>
      <c r="I143" s="18"/>
      <c r="J143" s="18" t="str">
        <f t="shared" si="11"/>
        <v/>
      </c>
      <c r="K143" s="18"/>
      <c r="L143" s="18"/>
      <c r="M143" s="18"/>
      <c r="N143" s="19" t="str">
        <f t="shared" si="12"/>
        <v/>
      </c>
      <c r="O143" s="15"/>
      <c r="P143" s="20" t="str">
        <f t="shared" si="13"/>
        <v/>
      </c>
      <c r="Q143" s="21" t="str">
        <f t="shared" si="14"/>
        <v/>
      </c>
    </row>
    <row r="144" spans="2:17" x14ac:dyDescent="0.2">
      <c r="B144" s="13" t="str">
        <f>IF(D144="","",COUNTA($D$5:D144))</f>
        <v/>
      </c>
      <c r="C144" s="14"/>
      <c r="D144" s="15"/>
      <c r="E144" s="16"/>
      <c r="F144" s="15"/>
      <c r="G144" s="18"/>
      <c r="H144" s="18" t="str">
        <f t="shared" si="10"/>
        <v/>
      </c>
      <c r="I144" s="18"/>
      <c r="J144" s="18" t="str">
        <f t="shared" si="11"/>
        <v/>
      </c>
      <c r="K144" s="18"/>
      <c r="L144" s="18"/>
      <c r="M144" s="18"/>
      <c r="N144" s="19" t="str">
        <f t="shared" si="12"/>
        <v/>
      </c>
      <c r="O144" s="15"/>
      <c r="P144" s="20" t="str">
        <f t="shared" si="13"/>
        <v/>
      </c>
      <c r="Q144" s="21" t="str">
        <f t="shared" si="14"/>
        <v/>
      </c>
    </row>
    <row r="145" spans="2:17" x14ac:dyDescent="0.2">
      <c r="B145" s="13" t="str">
        <f>IF(D145="","",COUNTA($D$5:D145))</f>
        <v/>
      </c>
      <c r="C145" s="14"/>
      <c r="D145" s="15"/>
      <c r="E145" s="16"/>
      <c r="F145" s="15"/>
      <c r="G145" s="18"/>
      <c r="H145" s="18" t="str">
        <f t="shared" si="10"/>
        <v/>
      </c>
      <c r="I145" s="18"/>
      <c r="J145" s="18" t="str">
        <f t="shared" si="11"/>
        <v/>
      </c>
      <c r="K145" s="18"/>
      <c r="L145" s="18"/>
      <c r="M145" s="18"/>
      <c r="N145" s="19" t="str">
        <f t="shared" si="12"/>
        <v/>
      </c>
      <c r="O145" s="15"/>
      <c r="P145" s="20" t="str">
        <f t="shared" si="13"/>
        <v/>
      </c>
      <c r="Q145" s="21" t="str">
        <f t="shared" si="14"/>
        <v/>
      </c>
    </row>
    <row r="146" spans="2:17" x14ac:dyDescent="0.2">
      <c r="B146" s="13" t="str">
        <f>IF(D146="","",COUNTA($D$5:D146))</f>
        <v/>
      </c>
      <c r="C146" s="14"/>
      <c r="D146" s="15"/>
      <c r="E146" s="16"/>
      <c r="F146" s="15"/>
      <c r="G146" s="18"/>
      <c r="H146" s="18" t="str">
        <f t="shared" si="10"/>
        <v/>
      </c>
      <c r="I146" s="18"/>
      <c r="J146" s="18" t="str">
        <f t="shared" si="11"/>
        <v/>
      </c>
      <c r="K146" s="18"/>
      <c r="L146" s="18"/>
      <c r="M146" s="18"/>
      <c r="N146" s="19" t="str">
        <f t="shared" si="12"/>
        <v/>
      </c>
      <c r="O146" s="15"/>
      <c r="P146" s="20" t="str">
        <f t="shared" si="13"/>
        <v/>
      </c>
      <c r="Q146" s="21" t="str">
        <f t="shared" si="14"/>
        <v/>
      </c>
    </row>
    <row r="147" spans="2:17" x14ac:dyDescent="0.2">
      <c r="B147" s="13" t="str">
        <f>IF(D147="","",COUNTA($D$5:D147))</f>
        <v/>
      </c>
      <c r="C147" s="14"/>
      <c r="D147" s="15"/>
      <c r="E147" s="16"/>
      <c r="F147" s="15"/>
      <c r="G147" s="18"/>
      <c r="H147" s="18" t="str">
        <f t="shared" si="10"/>
        <v/>
      </c>
      <c r="I147" s="18"/>
      <c r="J147" s="18" t="str">
        <f t="shared" si="11"/>
        <v/>
      </c>
      <c r="K147" s="18"/>
      <c r="L147" s="18"/>
      <c r="M147" s="18"/>
      <c r="N147" s="19" t="str">
        <f t="shared" si="12"/>
        <v/>
      </c>
      <c r="O147" s="15"/>
      <c r="P147" s="20" t="str">
        <f t="shared" si="13"/>
        <v/>
      </c>
      <c r="Q147" s="21" t="str">
        <f t="shared" si="14"/>
        <v/>
      </c>
    </row>
    <row r="148" spans="2:17" x14ac:dyDescent="0.2">
      <c r="B148" s="13" t="str">
        <f>IF(D148="","",COUNTA($D$5:D148))</f>
        <v/>
      </c>
      <c r="C148" s="14"/>
      <c r="D148" s="15"/>
      <c r="E148" s="16"/>
      <c r="F148" s="15"/>
      <c r="G148" s="18"/>
      <c r="H148" s="18" t="str">
        <f t="shared" si="10"/>
        <v/>
      </c>
      <c r="I148" s="18"/>
      <c r="J148" s="18" t="str">
        <f t="shared" si="11"/>
        <v/>
      </c>
      <c r="K148" s="18"/>
      <c r="L148" s="18"/>
      <c r="M148" s="18"/>
      <c r="N148" s="19" t="str">
        <f t="shared" si="12"/>
        <v/>
      </c>
      <c r="O148" s="15"/>
      <c r="P148" s="20" t="str">
        <f t="shared" si="13"/>
        <v/>
      </c>
      <c r="Q148" s="21" t="str">
        <f t="shared" si="14"/>
        <v/>
      </c>
    </row>
    <row r="149" spans="2:17" x14ac:dyDescent="0.2">
      <c r="B149" s="13" t="str">
        <f>IF(D149="","",COUNTA($D$5:D149))</f>
        <v/>
      </c>
      <c r="C149" s="14"/>
      <c r="D149" s="15"/>
      <c r="E149" s="16"/>
      <c r="F149" s="15"/>
      <c r="G149" s="18"/>
      <c r="H149" s="18" t="str">
        <f t="shared" si="10"/>
        <v/>
      </c>
      <c r="I149" s="18"/>
      <c r="J149" s="18" t="str">
        <f t="shared" si="11"/>
        <v/>
      </c>
      <c r="K149" s="18"/>
      <c r="L149" s="18"/>
      <c r="M149" s="18"/>
      <c r="N149" s="19" t="str">
        <f t="shared" si="12"/>
        <v/>
      </c>
      <c r="O149" s="15"/>
      <c r="P149" s="20" t="str">
        <f t="shared" si="13"/>
        <v/>
      </c>
      <c r="Q149" s="21" t="str">
        <f t="shared" si="14"/>
        <v/>
      </c>
    </row>
    <row r="150" spans="2:17" x14ac:dyDescent="0.2">
      <c r="B150" s="13" t="str">
        <f>IF(D150="","",COUNTA($D$5:D150))</f>
        <v/>
      </c>
      <c r="C150" s="14"/>
      <c r="D150" s="15"/>
      <c r="E150" s="16"/>
      <c r="F150" s="15"/>
      <c r="G150" s="18"/>
      <c r="H150" s="18" t="str">
        <f t="shared" si="10"/>
        <v/>
      </c>
      <c r="I150" s="18"/>
      <c r="J150" s="18" t="str">
        <f t="shared" si="11"/>
        <v/>
      </c>
      <c r="K150" s="18"/>
      <c r="L150" s="18"/>
      <c r="M150" s="18"/>
      <c r="N150" s="19" t="str">
        <f t="shared" si="12"/>
        <v/>
      </c>
      <c r="O150" s="15"/>
      <c r="P150" s="20" t="str">
        <f t="shared" si="13"/>
        <v/>
      </c>
      <c r="Q150" s="21" t="str">
        <f t="shared" si="14"/>
        <v/>
      </c>
    </row>
    <row r="151" spans="2:17" x14ac:dyDescent="0.2">
      <c r="B151" s="13" t="str">
        <f>IF(D151="","",COUNTA($D$5:D151))</f>
        <v/>
      </c>
      <c r="C151" s="14"/>
      <c r="D151" s="15"/>
      <c r="E151" s="16"/>
      <c r="F151" s="15"/>
      <c r="G151" s="18"/>
      <c r="H151" s="18" t="str">
        <f t="shared" si="10"/>
        <v/>
      </c>
      <c r="I151" s="18"/>
      <c r="J151" s="18" t="str">
        <f t="shared" si="11"/>
        <v/>
      </c>
      <c r="K151" s="18"/>
      <c r="L151" s="18"/>
      <c r="M151" s="18"/>
      <c r="N151" s="19" t="str">
        <f t="shared" si="12"/>
        <v/>
      </c>
      <c r="O151" s="15"/>
      <c r="P151" s="20" t="str">
        <f t="shared" si="13"/>
        <v/>
      </c>
      <c r="Q151" s="21" t="str">
        <f t="shared" si="14"/>
        <v/>
      </c>
    </row>
    <row r="152" spans="2:17" x14ac:dyDescent="0.2">
      <c r="B152" s="13" t="str">
        <f>IF(D152="","",COUNTA($D$5:D152))</f>
        <v/>
      </c>
      <c r="C152" s="14"/>
      <c r="D152" s="15"/>
      <c r="E152" s="16"/>
      <c r="F152" s="15"/>
      <c r="G152" s="18"/>
      <c r="H152" s="18" t="str">
        <f t="shared" si="10"/>
        <v/>
      </c>
      <c r="I152" s="18"/>
      <c r="J152" s="18" t="str">
        <f t="shared" si="11"/>
        <v/>
      </c>
      <c r="K152" s="18"/>
      <c r="L152" s="18"/>
      <c r="M152" s="18"/>
      <c r="N152" s="19" t="str">
        <f t="shared" si="12"/>
        <v/>
      </c>
      <c r="O152" s="15"/>
      <c r="P152" s="20" t="str">
        <f t="shared" si="13"/>
        <v/>
      </c>
      <c r="Q152" s="21" t="str">
        <f t="shared" si="14"/>
        <v/>
      </c>
    </row>
    <row r="153" spans="2:17" x14ac:dyDescent="0.2">
      <c r="B153" s="13" t="str">
        <f>IF(D153="","",COUNTA($D$5:D153))</f>
        <v/>
      </c>
      <c r="C153" s="14"/>
      <c r="D153" s="15"/>
      <c r="E153" s="16"/>
      <c r="F153" s="15"/>
      <c r="G153" s="18"/>
      <c r="H153" s="18" t="str">
        <f t="shared" si="10"/>
        <v/>
      </c>
      <c r="I153" s="18"/>
      <c r="J153" s="18" t="str">
        <f t="shared" si="11"/>
        <v/>
      </c>
      <c r="K153" s="18"/>
      <c r="L153" s="18"/>
      <c r="M153" s="18"/>
      <c r="N153" s="19" t="str">
        <f t="shared" si="12"/>
        <v/>
      </c>
      <c r="O153" s="15"/>
      <c r="P153" s="20" t="str">
        <f t="shared" si="13"/>
        <v/>
      </c>
      <c r="Q153" s="21" t="str">
        <f t="shared" si="14"/>
        <v/>
      </c>
    </row>
    <row r="154" spans="2:17" x14ac:dyDescent="0.2">
      <c r="B154" s="13" t="str">
        <f>IF(D154="","",COUNTA($D$5:D154))</f>
        <v/>
      </c>
      <c r="C154" s="14"/>
      <c r="D154" s="15"/>
      <c r="E154" s="16"/>
      <c r="F154" s="15"/>
      <c r="G154" s="18"/>
      <c r="H154" s="18" t="str">
        <f t="shared" si="10"/>
        <v/>
      </c>
      <c r="I154" s="18"/>
      <c r="J154" s="18" t="str">
        <f t="shared" si="11"/>
        <v/>
      </c>
      <c r="K154" s="18"/>
      <c r="L154" s="18"/>
      <c r="M154" s="18"/>
      <c r="N154" s="19" t="str">
        <f t="shared" si="12"/>
        <v/>
      </c>
      <c r="O154" s="15"/>
      <c r="P154" s="20" t="str">
        <f t="shared" si="13"/>
        <v/>
      </c>
      <c r="Q154" s="21" t="str">
        <f t="shared" si="14"/>
        <v/>
      </c>
    </row>
    <row r="155" spans="2:17" x14ac:dyDescent="0.2">
      <c r="B155" s="13" t="str">
        <f>IF(D155="","",COUNTA($D$5:D155))</f>
        <v/>
      </c>
      <c r="C155" s="14"/>
      <c r="D155" s="15"/>
      <c r="E155" s="16"/>
      <c r="F155" s="15"/>
      <c r="G155" s="18"/>
      <c r="H155" s="18" t="str">
        <f t="shared" si="10"/>
        <v/>
      </c>
      <c r="I155" s="18"/>
      <c r="J155" s="18" t="str">
        <f t="shared" si="11"/>
        <v/>
      </c>
      <c r="K155" s="18"/>
      <c r="L155" s="18"/>
      <c r="M155" s="18"/>
      <c r="N155" s="19" t="str">
        <f t="shared" si="12"/>
        <v/>
      </c>
      <c r="O155" s="15"/>
      <c r="P155" s="20" t="str">
        <f t="shared" si="13"/>
        <v/>
      </c>
      <c r="Q155" s="21" t="str">
        <f t="shared" si="14"/>
        <v/>
      </c>
    </row>
    <row r="156" spans="2:17" x14ac:dyDescent="0.2">
      <c r="B156" s="13" t="str">
        <f>IF(D156="","",COUNTA($D$5:D156))</f>
        <v/>
      </c>
      <c r="C156" s="14"/>
      <c r="D156" s="15"/>
      <c r="E156" s="16"/>
      <c r="F156" s="15"/>
      <c r="G156" s="18"/>
      <c r="H156" s="18" t="str">
        <f t="shared" si="10"/>
        <v/>
      </c>
      <c r="I156" s="18"/>
      <c r="J156" s="18" t="str">
        <f t="shared" si="11"/>
        <v/>
      </c>
      <c r="K156" s="18"/>
      <c r="L156" s="18"/>
      <c r="M156" s="18"/>
      <c r="N156" s="19" t="str">
        <f t="shared" si="12"/>
        <v/>
      </c>
      <c r="O156" s="15"/>
      <c r="P156" s="20" t="str">
        <f t="shared" si="13"/>
        <v/>
      </c>
      <c r="Q156" s="21" t="str">
        <f t="shared" si="14"/>
        <v/>
      </c>
    </row>
    <row r="157" spans="2:17" x14ac:dyDescent="0.2">
      <c r="B157" s="13" t="str">
        <f>IF(D157="","",COUNTA($D$5:D157))</f>
        <v/>
      </c>
      <c r="C157" s="14"/>
      <c r="D157" s="15"/>
      <c r="E157" s="16"/>
      <c r="F157" s="15"/>
      <c r="G157" s="18"/>
      <c r="H157" s="18" t="str">
        <f t="shared" si="10"/>
        <v/>
      </c>
      <c r="I157" s="18"/>
      <c r="J157" s="18" t="str">
        <f t="shared" si="11"/>
        <v/>
      </c>
      <c r="K157" s="18"/>
      <c r="L157" s="18"/>
      <c r="M157" s="18"/>
      <c r="N157" s="19" t="str">
        <f t="shared" si="12"/>
        <v/>
      </c>
      <c r="O157" s="15"/>
      <c r="P157" s="20" t="str">
        <f t="shared" si="13"/>
        <v/>
      </c>
      <c r="Q157" s="21" t="str">
        <f t="shared" si="14"/>
        <v/>
      </c>
    </row>
    <row r="158" spans="2:17" x14ac:dyDescent="0.2">
      <c r="B158" s="13" t="str">
        <f>IF(D158="","",COUNTA($D$5:D158))</f>
        <v/>
      </c>
      <c r="C158" s="14"/>
      <c r="D158" s="15"/>
      <c r="E158" s="16"/>
      <c r="F158" s="15"/>
      <c r="G158" s="18"/>
      <c r="H158" s="18" t="str">
        <f t="shared" si="10"/>
        <v/>
      </c>
      <c r="I158" s="18"/>
      <c r="J158" s="18" t="str">
        <f t="shared" si="11"/>
        <v/>
      </c>
      <c r="K158" s="18"/>
      <c r="L158" s="18"/>
      <c r="M158" s="18"/>
      <c r="N158" s="19" t="str">
        <f t="shared" si="12"/>
        <v/>
      </c>
      <c r="O158" s="15"/>
      <c r="P158" s="20" t="str">
        <f t="shared" si="13"/>
        <v/>
      </c>
      <c r="Q158" s="21" t="str">
        <f t="shared" si="14"/>
        <v/>
      </c>
    </row>
    <row r="159" spans="2:17" x14ac:dyDescent="0.2">
      <c r="B159" s="13" t="str">
        <f>IF(D159="","",COUNTA($D$5:D159))</f>
        <v/>
      </c>
      <c r="C159" s="14"/>
      <c r="D159" s="15"/>
      <c r="E159" s="16"/>
      <c r="F159" s="15"/>
      <c r="G159" s="18"/>
      <c r="H159" s="18" t="str">
        <f t="shared" si="10"/>
        <v/>
      </c>
      <c r="I159" s="18"/>
      <c r="J159" s="18" t="str">
        <f t="shared" si="11"/>
        <v/>
      </c>
      <c r="K159" s="18"/>
      <c r="L159" s="18"/>
      <c r="M159" s="18"/>
      <c r="N159" s="19" t="str">
        <f t="shared" si="12"/>
        <v/>
      </c>
      <c r="O159" s="15"/>
      <c r="P159" s="20" t="str">
        <f t="shared" si="13"/>
        <v/>
      </c>
      <c r="Q159" s="21" t="str">
        <f t="shared" si="14"/>
        <v/>
      </c>
    </row>
    <row r="160" spans="2:17" x14ac:dyDescent="0.2">
      <c r="B160" s="13" t="str">
        <f>IF(D160="","",COUNTA($D$5:D160))</f>
        <v/>
      </c>
      <c r="C160" s="14"/>
      <c r="D160" s="15"/>
      <c r="E160" s="16"/>
      <c r="F160" s="15"/>
      <c r="G160" s="18"/>
      <c r="H160" s="18" t="str">
        <f t="shared" si="10"/>
        <v/>
      </c>
      <c r="I160" s="18"/>
      <c r="J160" s="18" t="str">
        <f t="shared" si="11"/>
        <v/>
      </c>
      <c r="K160" s="18"/>
      <c r="L160" s="18"/>
      <c r="M160" s="18"/>
      <c r="N160" s="19" t="str">
        <f t="shared" si="12"/>
        <v/>
      </c>
      <c r="O160" s="15"/>
      <c r="P160" s="20" t="str">
        <f t="shared" si="13"/>
        <v/>
      </c>
      <c r="Q160" s="21" t="str">
        <f t="shared" si="14"/>
        <v/>
      </c>
    </row>
    <row r="161" spans="2:17" x14ac:dyDescent="0.2">
      <c r="B161" s="13" t="str">
        <f>IF(D161="","",COUNTA($D$5:D161))</f>
        <v/>
      </c>
      <c r="C161" s="14"/>
      <c r="D161" s="15"/>
      <c r="E161" s="16"/>
      <c r="F161" s="15"/>
      <c r="G161" s="18"/>
      <c r="H161" s="18" t="str">
        <f t="shared" si="10"/>
        <v/>
      </c>
      <c r="I161" s="18"/>
      <c r="J161" s="18" t="str">
        <f t="shared" si="11"/>
        <v/>
      </c>
      <c r="K161" s="18"/>
      <c r="L161" s="18"/>
      <c r="M161" s="18"/>
      <c r="N161" s="19" t="str">
        <f t="shared" si="12"/>
        <v/>
      </c>
      <c r="O161" s="15"/>
      <c r="P161" s="20" t="str">
        <f t="shared" si="13"/>
        <v/>
      </c>
      <c r="Q161" s="21" t="str">
        <f t="shared" si="14"/>
        <v/>
      </c>
    </row>
    <row r="162" spans="2:17" x14ac:dyDescent="0.2">
      <c r="B162" s="13" t="str">
        <f>IF(D162="","",COUNTA($D$5:D162))</f>
        <v/>
      </c>
      <c r="C162" s="14"/>
      <c r="D162" s="15"/>
      <c r="E162" s="16"/>
      <c r="F162" s="15"/>
      <c r="G162" s="18"/>
      <c r="H162" s="18" t="str">
        <f t="shared" si="10"/>
        <v/>
      </c>
      <c r="I162" s="18"/>
      <c r="J162" s="18" t="str">
        <f t="shared" si="11"/>
        <v/>
      </c>
      <c r="K162" s="18"/>
      <c r="L162" s="18"/>
      <c r="M162" s="18"/>
      <c r="N162" s="19" t="str">
        <f t="shared" si="12"/>
        <v/>
      </c>
      <c r="O162" s="15"/>
      <c r="P162" s="20" t="str">
        <f t="shared" si="13"/>
        <v/>
      </c>
      <c r="Q162" s="21" t="str">
        <f t="shared" si="14"/>
        <v/>
      </c>
    </row>
    <row r="163" spans="2:17" x14ac:dyDescent="0.2">
      <c r="B163" s="13" t="str">
        <f>IF(D163="","",COUNTA($D$5:D163))</f>
        <v/>
      </c>
      <c r="C163" s="14"/>
      <c r="D163" s="15"/>
      <c r="E163" s="16"/>
      <c r="F163" s="15"/>
      <c r="G163" s="18"/>
      <c r="H163" s="18" t="str">
        <f t="shared" si="10"/>
        <v/>
      </c>
      <c r="I163" s="18"/>
      <c r="J163" s="18" t="str">
        <f t="shared" si="11"/>
        <v/>
      </c>
      <c r="K163" s="18"/>
      <c r="L163" s="18"/>
      <c r="M163" s="18"/>
      <c r="N163" s="19" t="str">
        <f t="shared" si="12"/>
        <v/>
      </c>
      <c r="O163" s="15"/>
      <c r="P163" s="20" t="str">
        <f t="shared" si="13"/>
        <v/>
      </c>
      <c r="Q163" s="21" t="str">
        <f t="shared" si="14"/>
        <v/>
      </c>
    </row>
    <row r="164" spans="2:17" x14ac:dyDescent="0.2">
      <c r="B164" s="13" t="str">
        <f>IF(D164="","",COUNTA($D$5:D164))</f>
        <v/>
      </c>
      <c r="C164" s="14"/>
      <c r="D164" s="15"/>
      <c r="E164" s="16"/>
      <c r="F164" s="15"/>
      <c r="G164" s="18"/>
      <c r="H164" s="18" t="str">
        <f t="shared" si="10"/>
        <v/>
      </c>
      <c r="I164" s="18"/>
      <c r="J164" s="18" t="str">
        <f t="shared" si="11"/>
        <v/>
      </c>
      <c r="K164" s="18"/>
      <c r="L164" s="18"/>
      <c r="M164" s="18"/>
      <c r="N164" s="19" t="str">
        <f t="shared" si="12"/>
        <v/>
      </c>
      <c r="O164" s="15"/>
      <c r="P164" s="20" t="str">
        <f t="shared" si="13"/>
        <v/>
      </c>
      <c r="Q164" s="21" t="str">
        <f t="shared" si="14"/>
        <v/>
      </c>
    </row>
    <row r="165" spans="2:17" x14ac:dyDescent="0.2">
      <c r="B165" s="13" t="str">
        <f>IF(D165="","",COUNTA($D$5:D165))</f>
        <v/>
      </c>
      <c r="C165" s="14"/>
      <c r="D165" s="15"/>
      <c r="E165" s="16"/>
      <c r="F165" s="15"/>
      <c r="G165" s="18"/>
      <c r="H165" s="18" t="str">
        <f t="shared" si="10"/>
        <v/>
      </c>
      <c r="I165" s="18"/>
      <c r="J165" s="18" t="str">
        <f t="shared" si="11"/>
        <v/>
      </c>
      <c r="K165" s="18"/>
      <c r="L165" s="18"/>
      <c r="M165" s="18"/>
      <c r="N165" s="19" t="str">
        <f t="shared" si="12"/>
        <v/>
      </c>
      <c r="O165" s="15"/>
      <c r="P165" s="20" t="str">
        <f t="shared" si="13"/>
        <v/>
      </c>
      <c r="Q165" s="21" t="str">
        <f t="shared" si="14"/>
        <v/>
      </c>
    </row>
    <row r="166" spans="2:17" x14ac:dyDescent="0.2">
      <c r="B166" s="13" t="str">
        <f>IF(D166="","",COUNTA($D$5:D166))</f>
        <v/>
      </c>
      <c r="C166" s="14"/>
      <c r="D166" s="15"/>
      <c r="E166" s="16"/>
      <c r="F166" s="15"/>
      <c r="G166" s="18"/>
      <c r="H166" s="18" t="str">
        <f t="shared" si="10"/>
        <v/>
      </c>
      <c r="I166" s="18"/>
      <c r="J166" s="18" t="str">
        <f t="shared" si="11"/>
        <v/>
      </c>
      <c r="K166" s="18"/>
      <c r="L166" s="18"/>
      <c r="M166" s="18"/>
      <c r="N166" s="19" t="str">
        <f t="shared" si="12"/>
        <v/>
      </c>
      <c r="O166" s="15"/>
      <c r="P166" s="20" t="str">
        <f t="shared" si="13"/>
        <v/>
      </c>
      <c r="Q166" s="21" t="str">
        <f t="shared" si="14"/>
        <v/>
      </c>
    </row>
    <row r="167" spans="2:17" x14ac:dyDescent="0.2">
      <c r="B167" s="13" t="str">
        <f>IF(D167="","",COUNTA($D$5:D167))</f>
        <v/>
      </c>
      <c r="C167" s="14"/>
      <c r="D167" s="15"/>
      <c r="E167" s="16"/>
      <c r="F167" s="15"/>
      <c r="G167" s="18"/>
      <c r="H167" s="18" t="str">
        <f t="shared" si="10"/>
        <v/>
      </c>
      <c r="I167" s="18"/>
      <c r="J167" s="18" t="str">
        <f t="shared" si="11"/>
        <v/>
      </c>
      <c r="K167" s="18"/>
      <c r="L167" s="18"/>
      <c r="M167" s="18"/>
      <c r="N167" s="19" t="str">
        <f t="shared" si="12"/>
        <v/>
      </c>
      <c r="O167" s="15"/>
      <c r="P167" s="20" t="str">
        <f t="shared" si="13"/>
        <v/>
      </c>
      <c r="Q167" s="21" t="str">
        <f t="shared" si="14"/>
        <v/>
      </c>
    </row>
    <row r="168" spans="2:17" x14ac:dyDescent="0.2">
      <c r="B168" s="13" t="str">
        <f>IF(D168="","",COUNTA($D$5:D168))</f>
        <v/>
      </c>
      <c r="C168" s="14"/>
      <c r="D168" s="15"/>
      <c r="E168" s="16"/>
      <c r="F168" s="15"/>
      <c r="G168" s="18"/>
      <c r="H168" s="18" t="str">
        <f t="shared" si="10"/>
        <v/>
      </c>
      <c r="I168" s="18"/>
      <c r="J168" s="18" t="str">
        <f t="shared" si="11"/>
        <v/>
      </c>
      <c r="K168" s="18"/>
      <c r="L168" s="18"/>
      <c r="M168" s="18"/>
      <c r="N168" s="19" t="str">
        <f t="shared" si="12"/>
        <v/>
      </c>
      <c r="O168" s="15"/>
      <c r="P168" s="20" t="str">
        <f t="shared" si="13"/>
        <v/>
      </c>
      <c r="Q168" s="21" t="str">
        <f t="shared" si="14"/>
        <v/>
      </c>
    </row>
    <row r="169" spans="2:17" x14ac:dyDescent="0.2">
      <c r="B169" s="13" t="str">
        <f>IF(D169="","",COUNTA($D$5:D169))</f>
        <v/>
      </c>
      <c r="C169" s="14"/>
      <c r="D169" s="15"/>
      <c r="E169" s="16"/>
      <c r="F169" s="15"/>
      <c r="G169" s="18"/>
      <c r="H169" s="18" t="str">
        <f t="shared" si="10"/>
        <v/>
      </c>
      <c r="I169" s="18"/>
      <c r="J169" s="18" t="str">
        <f t="shared" si="11"/>
        <v/>
      </c>
      <c r="K169" s="18"/>
      <c r="L169" s="18"/>
      <c r="M169" s="18"/>
      <c r="N169" s="19" t="str">
        <f t="shared" si="12"/>
        <v/>
      </c>
      <c r="O169" s="15"/>
      <c r="P169" s="20" t="str">
        <f t="shared" si="13"/>
        <v/>
      </c>
      <c r="Q169" s="21" t="str">
        <f t="shared" si="14"/>
        <v/>
      </c>
    </row>
    <row r="170" spans="2:17" x14ac:dyDescent="0.2">
      <c r="B170" s="13" t="str">
        <f>IF(D170="","",COUNTA($D$5:D170))</f>
        <v/>
      </c>
      <c r="C170" s="14"/>
      <c r="D170" s="15"/>
      <c r="E170" s="16"/>
      <c r="F170" s="15"/>
      <c r="G170" s="18"/>
      <c r="H170" s="18" t="str">
        <f t="shared" si="10"/>
        <v/>
      </c>
      <c r="I170" s="18"/>
      <c r="J170" s="18" t="str">
        <f t="shared" si="11"/>
        <v/>
      </c>
      <c r="K170" s="18"/>
      <c r="L170" s="18"/>
      <c r="M170" s="18"/>
      <c r="N170" s="19" t="str">
        <f t="shared" si="12"/>
        <v/>
      </c>
      <c r="O170" s="15"/>
      <c r="P170" s="20" t="str">
        <f t="shared" si="13"/>
        <v/>
      </c>
      <c r="Q170" s="21" t="str">
        <f t="shared" si="14"/>
        <v/>
      </c>
    </row>
    <row r="171" spans="2:17" x14ac:dyDescent="0.2">
      <c r="B171" s="13" t="str">
        <f>IF(D171="","",COUNTA($D$5:D171))</f>
        <v/>
      </c>
      <c r="C171" s="14"/>
      <c r="D171" s="15"/>
      <c r="E171" s="16"/>
      <c r="F171" s="15"/>
      <c r="G171" s="18"/>
      <c r="H171" s="18" t="str">
        <f t="shared" si="10"/>
        <v/>
      </c>
      <c r="I171" s="18"/>
      <c r="J171" s="18" t="str">
        <f t="shared" si="11"/>
        <v/>
      </c>
      <c r="K171" s="18"/>
      <c r="L171" s="18"/>
      <c r="M171" s="18"/>
      <c r="N171" s="19" t="str">
        <f t="shared" si="12"/>
        <v/>
      </c>
      <c r="O171" s="15"/>
      <c r="P171" s="20" t="str">
        <f t="shared" si="13"/>
        <v/>
      </c>
      <c r="Q171" s="21" t="str">
        <f t="shared" si="14"/>
        <v/>
      </c>
    </row>
    <row r="172" spans="2:17" x14ac:dyDescent="0.2">
      <c r="B172" s="13" t="str">
        <f>IF(D172="","",COUNTA($D$5:D172))</f>
        <v/>
      </c>
      <c r="C172" s="14"/>
      <c r="D172" s="15"/>
      <c r="E172" s="16"/>
      <c r="F172" s="15"/>
      <c r="G172" s="18"/>
      <c r="H172" s="18" t="str">
        <f t="shared" si="10"/>
        <v/>
      </c>
      <c r="I172" s="18"/>
      <c r="J172" s="18" t="str">
        <f t="shared" si="11"/>
        <v/>
      </c>
      <c r="K172" s="18"/>
      <c r="L172" s="18"/>
      <c r="M172" s="18"/>
      <c r="N172" s="19" t="str">
        <f t="shared" si="12"/>
        <v/>
      </c>
      <c r="O172" s="15"/>
      <c r="P172" s="20" t="str">
        <f t="shared" si="13"/>
        <v/>
      </c>
      <c r="Q172" s="21" t="str">
        <f t="shared" si="14"/>
        <v/>
      </c>
    </row>
    <row r="173" spans="2:17" x14ac:dyDescent="0.2">
      <c r="B173" s="13" t="str">
        <f>IF(D173="","",COUNTA($D$5:D173))</f>
        <v/>
      </c>
      <c r="C173" s="14"/>
      <c r="D173" s="15"/>
      <c r="E173" s="16"/>
      <c r="F173" s="15"/>
      <c r="G173" s="18"/>
      <c r="H173" s="18" t="str">
        <f t="shared" si="10"/>
        <v/>
      </c>
      <c r="I173" s="18"/>
      <c r="J173" s="18" t="str">
        <f t="shared" si="11"/>
        <v/>
      </c>
      <c r="K173" s="18"/>
      <c r="L173" s="18"/>
      <c r="M173" s="18"/>
      <c r="N173" s="19" t="str">
        <f t="shared" si="12"/>
        <v/>
      </c>
      <c r="O173" s="15"/>
      <c r="P173" s="20" t="str">
        <f t="shared" si="13"/>
        <v/>
      </c>
      <c r="Q173" s="21" t="str">
        <f t="shared" si="14"/>
        <v/>
      </c>
    </row>
    <row r="174" spans="2:17" x14ac:dyDescent="0.2">
      <c r="B174" s="13" t="str">
        <f>IF(D174="","",COUNTA($D$5:D174))</f>
        <v/>
      </c>
      <c r="C174" s="14"/>
      <c r="D174" s="15"/>
      <c r="E174" s="16"/>
      <c r="F174" s="15"/>
      <c r="G174" s="18"/>
      <c r="H174" s="18" t="str">
        <f t="shared" si="10"/>
        <v/>
      </c>
      <c r="I174" s="18"/>
      <c r="J174" s="18" t="str">
        <f t="shared" si="11"/>
        <v/>
      </c>
      <c r="K174" s="18"/>
      <c r="L174" s="18"/>
      <c r="M174" s="18"/>
      <c r="N174" s="19" t="str">
        <f t="shared" si="12"/>
        <v/>
      </c>
      <c r="O174" s="15"/>
      <c r="P174" s="20" t="str">
        <f t="shared" si="13"/>
        <v/>
      </c>
      <c r="Q174" s="21" t="str">
        <f t="shared" si="14"/>
        <v/>
      </c>
    </row>
    <row r="175" spans="2:17" x14ac:dyDescent="0.2">
      <c r="B175" s="13" t="str">
        <f>IF(D175="","",COUNTA($D$5:D175))</f>
        <v/>
      </c>
      <c r="C175" s="14"/>
      <c r="D175" s="15"/>
      <c r="E175" s="16"/>
      <c r="F175" s="15"/>
      <c r="G175" s="18"/>
      <c r="H175" s="18" t="str">
        <f t="shared" si="10"/>
        <v/>
      </c>
      <c r="I175" s="18"/>
      <c r="J175" s="18" t="str">
        <f t="shared" si="11"/>
        <v/>
      </c>
      <c r="K175" s="18"/>
      <c r="L175" s="18"/>
      <c r="M175" s="18"/>
      <c r="N175" s="19" t="str">
        <f t="shared" si="12"/>
        <v/>
      </c>
      <c r="O175" s="15"/>
      <c r="P175" s="20" t="str">
        <f t="shared" si="13"/>
        <v/>
      </c>
      <c r="Q175" s="21" t="str">
        <f t="shared" si="14"/>
        <v/>
      </c>
    </row>
    <row r="176" spans="2:17" x14ac:dyDescent="0.2">
      <c r="B176" s="13" t="str">
        <f>IF(D176="","",COUNTA($D$5:D176))</f>
        <v/>
      </c>
      <c r="C176" s="14"/>
      <c r="D176" s="15"/>
      <c r="E176" s="16"/>
      <c r="F176" s="15"/>
      <c r="G176" s="18"/>
      <c r="H176" s="18" t="str">
        <f t="shared" si="10"/>
        <v/>
      </c>
      <c r="I176" s="18"/>
      <c r="J176" s="18" t="str">
        <f t="shared" si="11"/>
        <v/>
      </c>
      <c r="K176" s="18"/>
      <c r="L176" s="18"/>
      <c r="M176" s="18"/>
      <c r="N176" s="19" t="str">
        <f t="shared" si="12"/>
        <v/>
      </c>
      <c r="O176" s="15"/>
      <c r="P176" s="20" t="str">
        <f t="shared" si="13"/>
        <v/>
      </c>
      <c r="Q176" s="21" t="str">
        <f t="shared" si="14"/>
        <v/>
      </c>
    </row>
    <row r="177" spans="2:17" x14ac:dyDescent="0.2">
      <c r="B177" s="13" t="str">
        <f>IF(D177="","",COUNTA($D$5:D177))</f>
        <v/>
      </c>
      <c r="C177" s="14"/>
      <c r="D177" s="15"/>
      <c r="E177" s="16"/>
      <c r="F177" s="15"/>
      <c r="G177" s="18"/>
      <c r="H177" s="18" t="str">
        <f t="shared" si="10"/>
        <v/>
      </c>
      <c r="I177" s="18"/>
      <c r="J177" s="18" t="str">
        <f t="shared" si="11"/>
        <v/>
      </c>
      <c r="K177" s="18"/>
      <c r="L177" s="18"/>
      <c r="M177" s="18"/>
      <c r="N177" s="19" t="str">
        <f t="shared" si="12"/>
        <v/>
      </c>
      <c r="O177" s="15"/>
      <c r="P177" s="20" t="str">
        <f t="shared" si="13"/>
        <v/>
      </c>
      <c r="Q177" s="21" t="str">
        <f t="shared" si="14"/>
        <v/>
      </c>
    </row>
    <row r="178" spans="2:17" x14ac:dyDescent="0.2">
      <c r="B178" s="13" t="str">
        <f>IF(D178="","",COUNTA($D$5:D178))</f>
        <v/>
      </c>
      <c r="C178" s="14"/>
      <c r="D178" s="15"/>
      <c r="E178" s="16"/>
      <c r="F178" s="15"/>
      <c r="G178" s="18"/>
      <c r="H178" s="18" t="str">
        <f t="shared" si="10"/>
        <v/>
      </c>
      <c r="I178" s="18"/>
      <c r="J178" s="18" t="str">
        <f t="shared" si="11"/>
        <v/>
      </c>
      <c r="K178" s="18"/>
      <c r="L178" s="18"/>
      <c r="M178" s="18"/>
      <c r="N178" s="19" t="str">
        <f t="shared" si="12"/>
        <v/>
      </c>
      <c r="O178" s="15"/>
      <c r="P178" s="20" t="str">
        <f t="shared" si="13"/>
        <v/>
      </c>
      <c r="Q178" s="21" t="str">
        <f t="shared" si="14"/>
        <v/>
      </c>
    </row>
    <row r="179" spans="2:17" x14ac:dyDescent="0.2">
      <c r="B179" s="13" t="str">
        <f>IF(D179="","",COUNTA($D$5:D179))</f>
        <v/>
      </c>
      <c r="C179" s="14"/>
      <c r="D179" s="15"/>
      <c r="E179" s="16"/>
      <c r="F179" s="15"/>
      <c r="G179" s="18"/>
      <c r="H179" s="18" t="str">
        <f t="shared" si="10"/>
        <v/>
      </c>
      <c r="I179" s="18"/>
      <c r="J179" s="18" t="str">
        <f t="shared" si="11"/>
        <v/>
      </c>
      <c r="K179" s="18"/>
      <c r="L179" s="18"/>
      <c r="M179" s="18"/>
      <c r="N179" s="19" t="str">
        <f t="shared" si="12"/>
        <v/>
      </c>
      <c r="O179" s="15"/>
      <c r="P179" s="20" t="str">
        <f t="shared" si="13"/>
        <v/>
      </c>
      <c r="Q179" s="21" t="str">
        <f t="shared" si="14"/>
        <v/>
      </c>
    </row>
    <row r="180" spans="2:17" x14ac:dyDescent="0.2">
      <c r="B180" s="13" t="str">
        <f>IF(D180="","",COUNTA($D$5:D180))</f>
        <v/>
      </c>
      <c r="C180" s="14"/>
      <c r="D180" s="15"/>
      <c r="E180" s="16"/>
      <c r="F180" s="15"/>
      <c r="G180" s="18"/>
      <c r="H180" s="18" t="str">
        <f t="shared" si="10"/>
        <v/>
      </c>
      <c r="I180" s="18"/>
      <c r="J180" s="18" t="str">
        <f t="shared" si="11"/>
        <v/>
      </c>
      <c r="K180" s="18"/>
      <c r="L180" s="18"/>
      <c r="M180" s="18"/>
      <c r="N180" s="19" t="str">
        <f t="shared" si="12"/>
        <v/>
      </c>
      <c r="O180" s="15"/>
      <c r="P180" s="20" t="str">
        <f t="shared" si="13"/>
        <v/>
      </c>
      <c r="Q180" s="21" t="str">
        <f t="shared" si="14"/>
        <v/>
      </c>
    </row>
    <row r="181" spans="2:17" x14ac:dyDescent="0.2">
      <c r="B181" s="13" t="str">
        <f>IF(D181="","",COUNTA($D$5:D181))</f>
        <v/>
      </c>
      <c r="C181" s="14"/>
      <c r="D181" s="15"/>
      <c r="E181" s="16"/>
      <c r="F181" s="15"/>
      <c r="G181" s="18"/>
      <c r="H181" s="18" t="str">
        <f t="shared" si="10"/>
        <v/>
      </c>
      <c r="I181" s="18"/>
      <c r="J181" s="18" t="str">
        <f t="shared" si="11"/>
        <v/>
      </c>
      <c r="K181" s="18"/>
      <c r="L181" s="18"/>
      <c r="M181" s="18"/>
      <c r="N181" s="19" t="str">
        <f t="shared" si="12"/>
        <v/>
      </c>
      <c r="O181" s="15"/>
      <c r="P181" s="20" t="str">
        <f t="shared" si="13"/>
        <v/>
      </c>
      <c r="Q181" s="21" t="str">
        <f t="shared" si="14"/>
        <v/>
      </c>
    </row>
    <row r="182" spans="2:17" x14ac:dyDescent="0.2">
      <c r="B182" s="13" t="str">
        <f>IF(D182="","",COUNTA($D$5:D182))</f>
        <v/>
      </c>
      <c r="C182" s="14"/>
      <c r="D182" s="15"/>
      <c r="E182" s="16"/>
      <c r="F182" s="15"/>
      <c r="G182" s="18"/>
      <c r="H182" s="18" t="str">
        <f t="shared" si="10"/>
        <v/>
      </c>
      <c r="I182" s="18"/>
      <c r="J182" s="18" t="str">
        <f t="shared" si="11"/>
        <v/>
      </c>
      <c r="K182" s="18"/>
      <c r="L182" s="18"/>
      <c r="M182" s="18"/>
      <c r="N182" s="19" t="str">
        <f t="shared" si="12"/>
        <v/>
      </c>
      <c r="O182" s="15"/>
      <c r="P182" s="20" t="str">
        <f t="shared" si="13"/>
        <v/>
      </c>
      <c r="Q182" s="21" t="str">
        <f t="shared" si="14"/>
        <v/>
      </c>
    </row>
    <row r="183" spans="2:17" x14ac:dyDescent="0.2">
      <c r="B183" s="13" t="str">
        <f>IF(D183="","",COUNTA($D$5:D183))</f>
        <v/>
      </c>
      <c r="C183" s="14"/>
      <c r="D183" s="15"/>
      <c r="E183" s="16"/>
      <c r="F183" s="15"/>
      <c r="G183" s="18"/>
      <c r="H183" s="18" t="str">
        <f t="shared" si="10"/>
        <v/>
      </c>
      <c r="I183" s="18"/>
      <c r="J183" s="18" t="str">
        <f t="shared" si="11"/>
        <v/>
      </c>
      <c r="K183" s="18"/>
      <c r="L183" s="18"/>
      <c r="M183" s="18"/>
      <c r="N183" s="19" t="str">
        <f t="shared" si="12"/>
        <v/>
      </c>
      <c r="O183" s="15"/>
      <c r="P183" s="20" t="str">
        <f t="shared" si="13"/>
        <v/>
      </c>
      <c r="Q183" s="21" t="str">
        <f t="shared" si="14"/>
        <v/>
      </c>
    </row>
    <row r="184" spans="2:17" x14ac:dyDescent="0.2">
      <c r="B184" s="13" t="str">
        <f>IF(D184="","",COUNTA($D$5:D184))</f>
        <v/>
      </c>
      <c r="C184" s="14"/>
      <c r="D184" s="15"/>
      <c r="E184" s="16"/>
      <c r="F184" s="15"/>
      <c r="G184" s="18"/>
      <c r="H184" s="18" t="str">
        <f t="shared" si="10"/>
        <v/>
      </c>
      <c r="I184" s="18"/>
      <c r="J184" s="18" t="str">
        <f t="shared" si="11"/>
        <v/>
      </c>
      <c r="K184" s="18"/>
      <c r="L184" s="18"/>
      <c r="M184" s="18"/>
      <c r="N184" s="19" t="str">
        <f t="shared" si="12"/>
        <v/>
      </c>
      <c r="O184" s="15"/>
      <c r="P184" s="20" t="str">
        <f t="shared" si="13"/>
        <v/>
      </c>
      <c r="Q184" s="21" t="str">
        <f t="shared" si="14"/>
        <v/>
      </c>
    </row>
    <row r="185" spans="2:17" x14ac:dyDescent="0.2">
      <c r="B185" s="13" t="str">
        <f>IF(D185="","",COUNTA($D$5:D185))</f>
        <v/>
      </c>
      <c r="C185" s="14"/>
      <c r="D185" s="15"/>
      <c r="E185" s="16"/>
      <c r="F185" s="15"/>
      <c r="G185" s="18"/>
      <c r="H185" s="18" t="str">
        <f t="shared" si="10"/>
        <v/>
      </c>
      <c r="I185" s="18"/>
      <c r="J185" s="18" t="str">
        <f t="shared" si="11"/>
        <v/>
      </c>
      <c r="K185" s="18"/>
      <c r="L185" s="18"/>
      <c r="M185" s="18"/>
      <c r="N185" s="19" t="str">
        <f t="shared" si="12"/>
        <v/>
      </c>
      <c r="O185" s="15"/>
      <c r="P185" s="20" t="str">
        <f t="shared" si="13"/>
        <v/>
      </c>
      <c r="Q185" s="21" t="str">
        <f t="shared" si="14"/>
        <v/>
      </c>
    </row>
    <row r="186" spans="2:17" x14ac:dyDescent="0.2">
      <c r="B186" s="13" t="str">
        <f>IF(D186="","",COUNTA($D$5:D186))</f>
        <v/>
      </c>
      <c r="C186" s="14"/>
      <c r="D186" s="15"/>
      <c r="E186" s="16"/>
      <c r="F186" s="15"/>
      <c r="G186" s="18"/>
      <c r="H186" s="18" t="str">
        <f t="shared" si="10"/>
        <v/>
      </c>
      <c r="I186" s="18"/>
      <c r="J186" s="18" t="str">
        <f t="shared" si="11"/>
        <v/>
      </c>
      <c r="K186" s="18"/>
      <c r="L186" s="18"/>
      <c r="M186" s="18"/>
      <c r="N186" s="19" t="str">
        <f t="shared" si="12"/>
        <v/>
      </c>
      <c r="O186" s="15"/>
      <c r="P186" s="20" t="str">
        <f t="shared" si="13"/>
        <v/>
      </c>
      <c r="Q186" s="21" t="str">
        <f t="shared" si="14"/>
        <v/>
      </c>
    </row>
    <row r="187" spans="2:17" x14ac:dyDescent="0.2">
      <c r="B187" s="13" t="str">
        <f>IF(D187="","",COUNTA($D$5:D187))</f>
        <v/>
      </c>
      <c r="C187" s="14"/>
      <c r="D187" s="15"/>
      <c r="E187" s="16"/>
      <c r="F187" s="15"/>
      <c r="G187" s="18"/>
      <c r="H187" s="18" t="str">
        <f t="shared" si="10"/>
        <v/>
      </c>
      <c r="I187" s="18"/>
      <c r="J187" s="18" t="str">
        <f t="shared" si="11"/>
        <v/>
      </c>
      <c r="K187" s="18"/>
      <c r="L187" s="18"/>
      <c r="M187" s="18"/>
      <c r="N187" s="19" t="str">
        <f t="shared" si="12"/>
        <v/>
      </c>
      <c r="O187" s="15"/>
      <c r="P187" s="20" t="str">
        <f t="shared" si="13"/>
        <v/>
      </c>
      <c r="Q187" s="21" t="str">
        <f t="shared" si="14"/>
        <v/>
      </c>
    </row>
    <row r="188" spans="2:17" x14ac:dyDescent="0.2">
      <c r="B188" s="13" t="str">
        <f>IF(D188="","",COUNTA($D$5:D188))</f>
        <v/>
      </c>
      <c r="C188" s="14"/>
      <c r="D188" s="15"/>
      <c r="E188" s="16"/>
      <c r="F188" s="15"/>
      <c r="G188" s="18"/>
      <c r="H188" s="18" t="str">
        <f t="shared" si="10"/>
        <v/>
      </c>
      <c r="I188" s="18"/>
      <c r="J188" s="18" t="str">
        <f t="shared" si="11"/>
        <v/>
      </c>
      <c r="K188" s="18"/>
      <c r="L188" s="18"/>
      <c r="M188" s="18"/>
      <c r="N188" s="19" t="str">
        <f t="shared" si="12"/>
        <v/>
      </c>
      <c r="O188" s="15"/>
      <c r="P188" s="20" t="str">
        <f t="shared" si="13"/>
        <v/>
      </c>
      <c r="Q188" s="21" t="str">
        <f t="shared" si="14"/>
        <v/>
      </c>
    </row>
    <row r="189" spans="2:17" x14ac:dyDescent="0.2">
      <c r="B189" s="13" t="str">
        <f>IF(D189="","",COUNTA($D$5:D189))</f>
        <v/>
      </c>
      <c r="C189" s="14"/>
      <c r="D189" s="15"/>
      <c r="E189" s="16"/>
      <c r="F189" s="15"/>
      <c r="G189" s="18"/>
      <c r="H189" s="18" t="str">
        <f t="shared" si="10"/>
        <v/>
      </c>
      <c r="I189" s="18"/>
      <c r="J189" s="18" t="str">
        <f t="shared" si="11"/>
        <v/>
      </c>
      <c r="K189" s="18"/>
      <c r="L189" s="18"/>
      <c r="M189" s="18"/>
      <c r="N189" s="19" t="str">
        <f t="shared" si="12"/>
        <v/>
      </c>
      <c r="O189" s="15"/>
      <c r="P189" s="20" t="str">
        <f t="shared" si="13"/>
        <v/>
      </c>
      <c r="Q189" s="21" t="str">
        <f t="shared" si="14"/>
        <v/>
      </c>
    </row>
    <row r="190" spans="2:17" x14ac:dyDescent="0.2">
      <c r="B190" s="13" t="str">
        <f>IF(D190="","",COUNTA($D$5:D190))</f>
        <v/>
      </c>
      <c r="C190" s="14"/>
      <c r="D190" s="15"/>
      <c r="E190" s="16"/>
      <c r="F190" s="15"/>
      <c r="G190" s="18"/>
      <c r="H190" s="18" t="str">
        <f t="shared" si="10"/>
        <v/>
      </c>
      <c r="I190" s="18"/>
      <c r="J190" s="18" t="str">
        <f t="shared" si="11"/>
        <v/>
      </c>
      <c r="K190" s="18"/>
      <c r="L190" s="18"/>
      <c r="M190" s="18"/>
      <c r="N190" s="19" t="str">
        <f t="shared" si="12"/>
        <v/>
      </c>
      <c r="O190" s="15"/>
      <c r="P190" s="20" t="str">
        <f t="shared" si="13"/>
        <v/>
      </c>
      <c r="Q190" s="21" t="str">
        <f t="shared" si="14"/>
        <v/>
      </c>
    </row>
    <row r="191" spans="2:17" x14ac:dyDescent="0.2">
      <c r="B191" s="13" t="str">
        <f>IF(D191="","",COUNTA($D$5:D191))</f>
        <v/>
      </c>
      <c r="C191" s="14"/>
      <c r="D191" s="15"/>
      <c r="E191" s="16"/>
      <c r="F191" s="15"/>
      <c r="G191" s="18"/>
      <c r="H191" s="18" t="str">
        <f t="shared" si="10"/>
        <v/>
      </c>
      <c r="I191" s="18"/>
      <c r="J191" s="18" t="str">
        <f t="shared" si="11"/>
        <v/>
      </c>
      <c r="K191" s="18"/>
      <c r="L191" s="18"/>
      <c r="M191" s="18"/>
      <c r="N191" s="19" t="str">
        <f t="shared" si="12"/>
        <v/>
      </c>
      <c r="O191" s="15"/>
      <c r="P191" s="20" t="str">
        <f t="shared" si="13"/>
        <v/>
      </c>
      <c r="Q191" s="21" t="str">
        <f t="shared" si="14"/>
        <v/>
      </c>
    </row>
    <row r="192" spans="2:17" x14ac:dyDescent="0.2">
      <c r="B192" s="13" t="str">
        <f>IF(D192="","",COUNTA($D$5:D192))</f>
        <v/>
      </c>
      <c r="C192" s="14"/>
      <c r="D192" s="15"/>
      <c r="E192" s="16"/>
      <c r="F192" s="15"/>
      <c r="G192" s="18"/>
      <c r="H192" s="18" t="str">
        <f t="shared" si="10"/>
        <v/>
      </c>
      <c r="I192" s="18"/>
      <c r="J192" s="18" t="str">
        <f t="shared" si="11"/>
        <v/>
      </c>
      <c r="K192" s="18"/>
      <c r="L192" s="18"/>
      <c r="M192" s="18"/>
      <c r="N192" s="19" t="str">
        <f t="shared" si="12"/>
        <v/>
      </c>
      <c r="O192" s="15"/>
      <c r="P192" s="20" t="str">
        <f t="shared" si="13"/>
        <v/>
      </c>
      <c r="Q192" s="21" t="str">
        <f t="shared" si="14"/>
        <v/>
      </c>
    </row>
    <row r="193" spans="2:17" x14ac:dyDescent="0.2">
      <c r="B193" s="13" t="str">
        <f>IF(D193="","",COUNTA($D$5:D193))</f>
        <v/>
      </c>
      <c r="C193" s="14"/>
      <c r="D193" s="15"/>
      <c r="E193" s="16"/>
      <c r="F193" s="15"/>
      <c r="G193" s="18"/>
      <c r="H193" s="18" t="str">
        <f t="shared" si="10"/>
        <v/>
      </c>
      <c r="I193" s="18"/>
      <c r="J193" s="18" t="str">
        <f t="shared" si="11"/>
        <v/>
      </c>
      <c r="K193" s="18"/>
      <c r="L193" s="18"/>
      <c r="M193" s="18"/>
      <c r="N193" s="19" t="str">
        <f t="shared" si="12"/>
        <v/>
      </c>
      <c r="O193" s="15"/>
      <c r="P193" s="20" t="str">
        <f t="shared" si="13"/>
        <v/>
      </c>
      <c r="Q193" s="21" t="str">
        <f t="shared" si="14"/>
        <v/>
      </c>
    </row>
    <row r="194" spans="2:17" x14ac:dyDescent="0.2">
      <c r="B194" s="13" t="str">
        <f>IF(D194="","",COUNTA($D$5:D194))</f>
        <v/>
      </c>
      <c r="C194" s="14"/>
      <c r="D194" s="15"/>
      <c r="E194" s="16"/>
      <c r="F194" s="15"/>
      <c r="G194" s="18"/>
      <c r="H194" s="18" t="str">
        <f t="shared" si="10"/>
        <v/>
      </c>
      <c r="I194" s="18"/>
      <c r="J194" s="18" t="str">
        <f t="shared" si="11"/>
        <v/>
      </c>
      <c r="K194" s="18"/>
      <c r="L194" s="18"/>
      <c r="M194" s="18"/>
      <c r="N194" s="19" t="str">
        <f t="shared" si="12"/>
        <v/>
      </c>
      <c r="O194" s="15"/>
      <c r="P194" s="20" t="str">
        <f t="shared" si="13"/>
        <v/>
      </c>
      <c r="Q194" s="21" t="str">
        <f t="shared" si="14"/>
        <v/>
      </c>
    </row>
    <row r="195" spans="2:17" x14ac:dyDescent="0.2">
      <c r="B195" s="13" t="str">
        <f>IF(D195="","",COUNTA($D$5:D195))</f>
        <v/>
      </c>
      <c r="C195" s="14"/>
      <c r="D195" s="15"/>
      <c r="E195" s="16"/>
      <c r="F195" s="15"/>
      <c r="G195" s="18"/>
      <c r="H195" s="18" t="str">
        <f t="shared" si="10"/>
        <v/>
      </c>
      <c r="I195" s="18"/>
      <c r="J195" s="18" t="str">
        <f t="shared" si="11"/>
        <v/>
      </c>
      <c r="K195" s="18"/>
      <c r="L195" s="18"/>
      <c r="M195" s="18"/>
      <c r="N195" s="19" t="str">
        <f t="shared" si="12"/>
        <v/>
      </c>
      <c r="O195" s="15"/>
      <c r="P195" s="20" t="str">
        <f t="shared" si="13"/>
        <v/>
      </c>
      <c r="Q195" s="21" t="str">
        <f t="shared" si="14"/>
        <v/>
      </c>
    </row>
    <row r="196" spans="2:17" x14ac:dyDescent="0.2">
      <c r="B196" s="13" t="str">
        <f>IF(D196="","",COUNTA($D$5:D196))</f>
        <v/>
      </c>
      <c r="C196" s="14"/>
      <c r="D196" s="15"/>
      <c r="E196" s="16"/>
      <c r="F196" s="15"/>
      <c r="G196" s="18"/>
      <c r="H196" s="18" t="str">
        <f t="shared" si="10"/>
        <v/>
      </c>
      <c r="I196" s="18"/>
      <c r="J196" s="18" t="str">
        <f t="shared" si="11"/>
        <v/>
      </c>
      <c r="K196" s="18"/>
      <c r="L196" s="18"/>
      <c r="M196" s="18"/>
      <c r="N196" s="19" t="str">
        <f t="shared" si="12"/>
        <v/>
      </c>
      <c r="O196" s="15"/>
      <c r="P196" s="20" t="str">
        <f t="shared" si="13"/>
        <v/>
      </c>
      <c r="Q196" s="21" t="str">
        <f t="shared" si="14"/>
        <v/>
      </c>
    </row>
    <row r="197" spans="2:17" x14ac:dyDescent="0.2">
      <c r="B197" s="13" t="str">
        <f>IF(D197="","",COUNTA($D$5:D197))</f>
        <v/>
      </c>
      <c r="C197" s="14"/>
      <c r="D197" s="15"/>
      <c r="E197" s="16"/>
      <c r="F197" s="15"/>
      <c r="G197" s="18"/>
      <c r="H197" s="18" t="str">
        <f t="shared" ref="H197:H260" si="15">IF(G197="","",ROUND(G197*Cota1,2))</f>
        <v/>
      </c>
      <c r="I197" s="18"/>
      <c r="J197" s="18" t="str">
        <f t="shared" ref="J197:J260" si="16">IF(I197="","",ROUND(I197*Cota2,2))</f>
        <v/>
      </c>
      <c r="K197" s="18"/>
      <c r="L197" s="18"/>
      <c r="M197" s="18"/>
      <c r="N197" s="19" t="str">
        <f t="shared" ref="N197:N260" si="17">IF(D197="","",N(G197)+N(H197)+N(I197)+N(J197)+N(K197)+N(L197)+N(M197))</f>
        <v/>
      </c>
      <c r="O197" s="15"/>
      <c r="P197" s="20" t="str">
        <f t="shared" ref="P197:P260" si="18">IF(NOT(ISNUMBER(C197)),"",WORKDAY(C197,ZileEF,Sarbatori))</f>
        <v/>
      </c>
      <c r="Q197" s="21" t="str">
        <f t="shared" ref="Q197:Q260" si="19">IF(AND(C197="",D197=""),"",TRIM(IF(OR(NOT(ISNUMBER(C197)),D197="",E197="",F197=""),"Date incomplete. ","")&amp;IF(COUNTIF($D$5:$D$1004,D197)&gt;1,"Număr de factură dublat. ","")&amp;IF(AND(N(G197)&lt;&gt;0,ABS(N(H197)-ROUND(G197*Cota1,2))&gt;0.05),"TVA 21% diferită de calcul. ","")&amp;IF(AND(N(I197)&lt;&gt;0,ABS(N(J197)-ROUND(I197*Cota2,2))&gt;0.05),"TVA 11% diferită de calcul. ","")&amp;IF(N197=0,"Fără valori. ","")&amp;IF(O197&lt;&gt;"Da",IF(AND(ISNUMBER(P197),AziJ&gt;P197),"Netransmisă în e-Factura – termen depășit. ","De transmis în e-Factura până la "&amp;RIGHT("0"&amp;DAY(P197),2)&amp;"."&amp;RIGHT("0"&amp;MONTH(P197),2)&amp;"."&amp;YEAR(P197)&amp;". "),"")))</f>
        <v/>
      </c>
    </row>
    <row r="198" spans="2:17" x14ac:dyDescent="0.2">
      <c r="B198" s="13" t="str">
        <f>IF(D198="","",COUNTA($D$5:D198))</f>
        <v/>
      </c>
      <c r="C198" s="14"/>
      <c r="D198" s="15"/>
      <c r="E198" s="16"/>
      <c r="F198" s="15"/>
      <c r="G198" s="18"/>
      <c r="H198" s="18" t="str">
        <f t="shared" si="15"/>
        <v/>
      </c>
      <c r="I198" s="18"/>
      <c r="J198" s="18" t="str">
        <f t="shared" si="16"/>
        <v/>
      </c>
      <c r="K198" s="18"/>
      <c r="L198" s="18"/>
      <c r="M198" s="18"/>
      <c r="N198" s="19" t="str">
        <f t="shared" si="17"/>
        <v/>
      </c>
      <c r="O198" s="15"/>
      <c r="P198" s="20" t="str">
        <f t="shared" si="18"/>
        <v/>
      </c>
      <c r="Q198" s="21" t="str">
        <f t="shared" si="19"/>
        <v/>
      </c>
    </row>
    <row r="199" spans="2:17" x14ac:dyDescent="0.2">
      <c r="B199" s="13" t="str">
        <f>IF(D199="","",COUNTA($D$5:D199))</f>
        <v/>
      </c>
      <c r="C199" s="14"/>
      <c r="D199" s="15"/>
      <c r="E199" s="16"/>
      <c r="F199" s="15"/>
      <c r="G199" s="18"/>
      <c r="H199" s="18" t="str">
        <f t="shared" si="15"/>
        <v/>
      </c>
      <c r="I199" s="18"/>
      <c r="J199" s="18" t="str">
        <f t="shared" si="16"/>
        <v/>
      </c>
      <c r="K199" s="18"/>
      <c r="L199" s="18"/>
      <c r="M199" s="18"/>
      <c r="N199" s="19" t="str">
        <f t="shared" si="17"/>
        <v/>
      </c>
      <c r="O199" s="15"/>
      <c r="P199" s="20" t="str">
        <f t="shared" si="18"/>
        <v/>
      </c>
      <c r="Q199" s="21" t="str">
        <f t="shared" si="19"/>
        <v/>
      </c>
    </row>
    <row r="200" spans="2:17" x14ac:dyDescent="0.2">
      <c r="B200" s="13" t="str">
        <f>IF(D200="","",COUNTA($D$5:D200))</f>
        <v/>
      </c>
      <c r="C200" s="14"/>
      <c r="D200" s="15"/>
      <c r="E200" s="16"/>
      <c r="F200" s="15"/>
      <c r="G200" s="18"/>
      <c r="H200" s="18" t="str">
        <f t="shared" si="15"/>
        <v/>
      </c>
      <c r="I200" s="18"/>
      <c r="J200" s="18" t="str">
        <f t="shared" si="16"/>
        <v/>
      </c>
      <c r="K200" s="18"/>
      <c r="L200" s="18"/>
      <c r="M200" s="18"/>
      <c r="N200" s="19" t="str">
        <f t="shared" si="17"/>
        <v/>
      </c>
      <c r="O200" s="15"/>
      <c r="P200" s="20" t="str">
        <f t="shared" si="18"/>
        <v/>
      </c>
      <c r="Q200" s="21" t="str">
        <f t="shared" si="19"/>
        <v/>
      </c>
    </row>
    <row r="201" spans="2:17" x14ac:dyDescent="0.2">
      <c r="B201" s="13" t="str">
        <f>IF(D201="","",COUNTA($D$5:D201))</f>
        <v/>
      </c>
      <c r="C201" s="14"/>
      <c r="D201" s="15"/>
      <c r="E201" s="16"/>
      <c r="F201" s="15"/>
      <c r="G201" s="18"/>
      <c r="H201" s="18" t="str">
        <f t="shared" si="15"/>
        <v/>
      </c>
      <c r="I201" s="18"/>
      <c r="J201" s="18" t="str">
        <f t="shared" si="16"/>
        <v/>
      </c>
      <c r="K201" s="18"/>
      <c r="L201" s="18"/>
      <c r="M201" s="18"/>
      <c r="N201" s="19" t="str">
        <f t="shared" si="17"/>
        <v/>
      </c>
      <c r="O201" s="15"/>
      <c r="P201" s="20" t="str">
        <f t="shared" si="18"/>
        <v/>
      </c>
      <c r="Q201" s="21" t="str">
        <f t="shared" si="19"/>
        <v/>
      </c>
    </row>
    <row r="202" spans="2:17" x14ac:dyDescent="0.2">
      <c r="B202" s="13" t="str">
        <f>IF(D202="","",COUNTA($D$5:D202))</f>
        <v/>
      </c>
      <c r="C202" s="14"/>
      <c r="D202" s="15"/>
      <c r="E202" s="16"/>
      <c r="F202" s="15"/>
      <c r="G202" s="18"/>
      <c r="H202" s="18" t="str">
        <f t="shared" si="15"/>
        <v/>
      </c>
      <c r="I202" s="18"/>
      <c r="J202" s="18" t="str">
        <f t="shared" si="16"/>
        <v/>
      </c>
      <c r="K202" s="18"/>
      <c r="L202" s="18"/>
      <c r="M202" s="18"/>
      <c r="N202" s="19" t="str">
        <f t="shared" si="17"/>
        <v/>
      </c>
      <c r="O202" s="15"/>
      <c r="P202" s="20" t="str">
        <f t="shared" si="18"/>
        <v/>
      </c>
      <c r="Q202" s="21" t="str">
        <f t="shared" si="19"/>
        <v/>
      </c>
    </row>
    <row r="203" spans="2:17" x14ac:dyDescent="0.2">
      <c r="B203" s="13" t="str">
        <f>IF(D203="","",COUNTA($D$5:D203))</f>
        <v/>
      </c>
      <c r="C203" s="14"/>
      <c r="D203" s="15"/>
      <c r="E203" s="16"/>
      <c r="F203" s="15"/>
      <c r="G203" s="18"/>
      <c r="H203" s="18" t="str">
        <f t="shared" si="15"/>
        <v/>
      </c>
      <c r="I203" s="18"/>
      <c r="J203" s="18" t="str">
        <f t="shared" si="16"/>
        <v/>
      </c>
      <c r="K203" s="18"/>
      <c r="L203" s="18"/>
      <c r="M203" s="18"/>
      <c r="N203" s="19" t="str">
        <f t="shared" si="17"/>
        <v/>
      </c>
      <c r="O203" s="15"/>
      <c r="P203" s="20" t="str">
        <f t="shared" si="18"/>
        <v/>
      </c>
      <c r="Q203" s="21" t="str">
        <f t="shared" si="19"/>
        <v/>
      </c>
    </row>
    <row r="204" spans="2:17" x14ac:dyDescent="0.2">
      <c r="B204" s="13" t="str">
        <f>IF(D204="","",COUNTA($D$5:D204))</f>
        <v/>
      </c>
      <c r="C204" s="14"/>
      <c r="D204" s="15"/>
      <c r="E204" s="16"/>
      <c r="F204" s="15"/>
      <c r="G204" s="18"/>
      <c r="H204" s="18" t="str">
        <f t="shared" si="15"/>
        <v/>
      </c>
      <c r="I204" s="18"/>
      <c r="J204" s="18" t="str">
        <f t="shared" si="16"/>
        <v/>
      </c>
      <c r="K204" s="18"/>
      <c r="L204" s="18"/>
      <c r="M204" s="18"/>
      <c r="N204" s="19" t="str">
        <f t="shared" si="17"/>
        <v/>
      </c>
      <c r="O204" s="15"/>
      <c r="P204" s="20" t="str">
        <f t="shared" si="18"/>
        <v/>
      </c>
      <c r="Q204" s="21" t="str">
        <f t="shared" si="19"/>
        <v/>
      </c>
    </row>
    <row r="205" spans="2:17" x14ac:dyDescent="0.2">
      <c r="B205" s="13" t="str">
        <f>IF(D205="","",COUNTA($D$5:D205))</f>
        <v/>
      </c>
      <c r="C205" s="14"/>
      <c r="D205" s="15"/>
      <c r="E205" s="16"/>
      <c r="F205" s="15"/>
      <c r="G205" s="18"/>
      <c r="H205" s="18" t="str">
        <f t="shared" si="15"/>
        <v/>
      </c>
      <c r="I205" s="18"/>
      <c r="J205" s="18" t="str">
        <f t="shared" si="16"/>
        <v/>
      </c>
      <c r="K205" s="18"/>
      <c r="L205" s="18"/>
      <c r="M205" s="18"/>
      <c r="N205" s="19" t="str">
        <f t="shared" si="17"/>
        <v/>
      </c>
      <c r="O205" s="15"/>
      <c r="P205" s="20" t="str">
        <f t="shared" si="18"/>
        <v/>
      </c>
      <c r="Q205" s="21" t="str">
        <f t="shared" si="19"/>
        <v/>
      </c>
    </row>
    <row r="206" spans="2:17" x14ac:dyDescent="0.2">
      <c r="B206" s="13" t="str">
        <f>IF(D206="","",COUNTA($D$5:D206))</f>
        <v/>
      </c>
      <c r="C206" s="14"/>
      <c r="D206" s="15"/>
      <c r="E206" s="16"/>
      <c r="F206" s="15"/>
      <c r="G206" s="18"/>
      <c r="H206" s="18" t="str">
        <f t="shared" si="15"/>
        <v/>
      </c>
      <c r="I206" s="18"/>
      <c r="J206" s="18" t="str">
        <f t="shared" si="16"/>
        <v/>
      </c>
      <c r="K206" s="18"/>
      <c r="L206" s="18"/>
      <c r="M206" s="18"/>
      <c r="N206" s="19" t="str">
        <f t="shared" si="17"/>
        <v/>
      </c>
      <c r="O206" s="15"/>
      <c r="P206" s="20" t="str">
        <f t="shared" si="18"/>
        <v/>
      </c>
      <c r="Q206" s="21" t="str">
        <f t="shared" si="19"/>
        <v/>
      </c>
    </row>
    <row r="207" spans="2:17" x14ac:dyDescent="0.2">
      <c r="B207" s="13" t="str">
        <f>IF(D207="","",COUNTA($D$5:D207))</f>
        <v/>
      </c>
      <c r="C207" s="14"/>
      <c r="D207" s="15"/>
      <c r="E207" s="16"/>
      <c r="F207" s="15"/>
      <c r="G207" s="18"/>
      <c r="H207" s="18" t="str">
        <f t="shared" si="15"/>
        <v/>
      </c>
      <c r="I207" s="18"/>
      <c r="J207" s="18" t="str">
        <f t="shared" si="16"/>
        <v/>
      </c>
      <c r="K207" s="18"/>
      <c r="L207" s="18"/>
      <c r="M207" s="18"/>
      <c r="N207" s="19" t="str">
        <f t="shared" si="17"/>
        <v/>
      </c>
      <c r="O207" s="15"/>
      <c r="P207" s="20" t="str">
        <f t="shared" si="18"/>
        <v/>
      </c>
      <c r="Q207" s="21" t="str">
        <f t="shared" si="19"/>
        <v/>
      </c>
    </row>
    <row r="208" spans="2:17" x14ac:dyDescent="0.2">
      <c r="B208" s="13" t="str">
        <f>IF(D208="","",COUNTA($D$5:D208))</f>
        <v/>
      </c>
      <c r="C208" s="14"/>
      <c r="D208" s="15"/>
      <c r="E208" s="16"/>
      <c r="F208" s="15"/>
      <c r="G208" s="18"/>
      <c r="H208" s="18" t="str">
        <f t="shared" si="15"/>
        <v/>
      </c>
      <c r="I208" s="18"/>
      <c r="J208" s="18" t="str">
        <f t="shared" si="16"/>
        <v/>
      </c>
      <c r="K208" s="18"/>
      <c r="L208" s="18"/>
      <c r="M208" s="18"/>
      <c r="N208" s="19" t="str">
        <f t="shared" si="17"/>
        <v/>
      </c>
      <c r="O208" s="15"/>
      <c r="P208" s="20" t="str">
        <f t="shared" si="18"/>
        <v/>
      </c>
      <c r="Q208" s="21" t="str">
        <f t="shared" si="19"/>
        <v/>
      </c>
    </row>
    <row r="209" spans="2:17" x14ac:dyDescent="0.2">
      <c r="B209" s="13" t="str">
        <f>IF(D209="","",COUNTA($D$5:D209))</f>
        <v/>
      </c>
      <c r="C209" s="14"/>
      <c r="D209" s="15"/>
      <c r="E209" s="16"/>
      <c r="F209" s="15"/>
      <c r="G209" s="18"/>
      <c r="H209" s="18" t="str">
        <f t="shared" si="15"/>
        <v/>
      </c>
      <c r="I209" s="18"/>
      <c r="J209" s="18" t="str">
        <f t="shared" si="16"/>
        <v/>
      </c>
      <c r="K209" s="18"/>
      <c r="L209" s="18"/>
      <c r="M209" s="18"/>
      <c r="N209" s="19" t="str">
        <f t="shared" si="17"/>
        <v/>
      </c>
      <c r="O209" s="15"/>
      <c r="P209" s="20" t="str">
        <f t="shared" si="18"/>
        <v/>
      </c>
      <c r="Q209" s="21" t="str">
        <f t="shared" si="19"/>
        <v/>
      </c>
    </row>
    <row r="210" spans="2:17" x14ac:dyDescent="0.2">
      <c r="B210" s="13" t="str">
        <f>IF(D210="","",COUNTA($D$5:D210))</f>
        <v/>
      </c>
      <c r="C210" s="14"/>
      <c r="D210" s="15"/>
      <c r="E210" s="16"/>
      <c r="F210" s="15"/>
      <c r="G210" s="18"/>
      <c r="H210" s="18" t="str">
        <f t="shared" si="15"/>
        <v/>
      </c>
      <c r="I210" s="18"/>
      <c r="J210" s="18" t="str">
        <f t="shared" si="16"/>
        <v/>
      </c>
      <c r="K210" s="18"/>
      <c r="L210" s="18"/>
      <c r="M210" s="18"/>
      <c r="N210" s="19" t="str">
        <f t="shared" si="17"/>
        <v/>
      </c>
      <c r="O210" s="15"/>
      <c r="P210" s="20" t="str">
        <f t="shared" si="18"/>
        <v/>
      </c>
      <c r="Q210" s="21" t="str">
        <f t="shared" si="19"/>
        <v/>
      </c>
    </row>
    <row r="211" spans="2:17" x14ac:dyDescent="0.2">
      <c r="B211" s="13" t="str">
        <f>IF(D211="","",COUNTA($D$5:D211))</f>
        <v/>
      </c>
      <c r="C211" s="14"/>
      <c r="D211" s="15"/>
      <c r="E211" s="16"/>
      <c r="F211" s="15"/>
      <c r="G211" s="18"/>
      <c r="H211" s="18" t="str">
        <f t="shared" si="15"/>
        <v/>
      </c>
      <c r="I211" s="18"/>
      <c r="J211" s="18" t="str">
        <f t="shared" si="16"/>
        <v/>
      </c>
      <c r="K211" s="18"/>
      <c r="L211" s="18"/>
      <c r="M211" s="18"/>
      <c r="N211" s="19" t="str">
        <f t="shared" si="17"/>
        <v/>
      </c>
      <c r="O211" s="15"/>
      <c r="P211" s="20" t="str">
        <f t="shared" si="18"/>
        <v/>
      </c>
      <c r="Q211" s="21" t="str">
        <f t="shared" si="19"/>
        <v/>
      </c>
    </row>
    <row r="212" spans="2:17" x14ac:dyDescent="0.2">
      <c r="B212" s="13" t="str">
        <f>IF(D212="","",COUNTA($D$5:D212))</f>
        <v/>
      </c>
      <c r="C212" s="14"/>
      <c r="D212" s="15"/>
      <c r="E212" s="16"/>
      <c r="F212" s="15"/>
      <c r="G212" s="18"/>
      <c r="H212" s="18" t="str">
        <f t="shared" si="15"/>
        <v/>
      </c>
      <c r="I212" s="18"/>
      <c r="J212" s="18" t="str">
        <f t="shared" si="16"/>
        <v/>
      </c>
      <c r="K212" s="18"/>
      <c r="L212" s="18"/>
      <c r="M212" s="18"/>
      <c r="N212" s="19" t="str">
        <f t="shared" si="17"/>
        <v/>
      </c>
      <c r="O212" s="15"/>
      <c r="P212" s="20" t="str">
        <f t="shared" si="18"/>
        <v/>
      </c>
      <c r="Q212" s="21" t="str">
        <f t="shared" si="19"/>
        <v/>
      </c>
    </row>
    <row r="213" spans="2:17" x14ac:dyDescent="0.2">
      <c r="B213" s="13" t="str">
        <f>IF(D213="","",COUNTA($D$5:D213))</f>
        <v/>
      </c>
      <c r="C213" s="14"/>
      <c r="D213" s="15"/>
      <c r="E213" s="16"/>
      <c r="F213" s="15"/>
      <c r="G213" s="18"/>
      <c r="H213" s="18" t="str">
        <f t="shared" si="15"/>
        <v/>
      </c>
      <c r="I213" s="18"/>
      <c r="J213" s="18" t="str">
        <f t="shared" si="16"/>
        <v/>
      </c>
      <c r="K213" s="18"/>
      <c r="L213" s="18"/>
      <c r="M213" s="18"/>
      <c r="N213" s="19" t="str">
        <f t="shared" si="17"/>
        <v/>
      </c>
      <c r="O213" s="15"/>
      <c r="P213" s="20" t="str">
        <f t="shared" si="18"/>
        <v/>
      </c>
      <c r="Q213" s="21" t="str">
        <f t="shared" si="19"/>
        <v/>
      </c>
    </row>
    <row r="214" spans="2:17" x14ac:dyDescent="0.2">
      <c r="B214" s="13" t="str">
        <f>IF(D214="","",COUNTA($D$5:D214))</f>
        <v/>
      </c>
      <c r="C214" s="14"/>
      <c r="D214" s="15"/>
      <c r="E214" s="16"/>
      <c r="F214" s="15"/>
      <c r="G214" s="18"/>
      <c r="H214" s="18" t="str">
        <f t="shared" si="15"/>
        <v/>
      </c>
      <c r="I214" s="18"/>
      <c r="J214" s="18" t="str">
        <f t="shared" si="16"/>
        <v/>
      </c>
      <c r="K214" s="18"/>
      <c r="L214" s="18"/>
      <c r="M214" s="18"/>
      <c r="N214" s="19" t="str">
        <f t="shared" si="17"/>
        <v/>
      </c>
      <c r="O214" s="15"/>
      <c r="P214" s="20" t="str">
        <f t="shared" si="18"/>
        <v/>
      </c>
      <c r="Q214" s="21" t="str">
        <f t="shared" si="19"/>
        <v/>
      </c>
    </row>
    <row r="215" spans="2:17" x14ac:dyDescent="0.2">
      <c r="B215" s="13" t="str">
        <f>IF(D215="","",COUNTA($D$5:D215))</f>
        <v/>
      </c>
      <c r="C215" s="14"/>
      <c r="D215" s="15"/>
      <c r="E215" s="16"/>
      <c r="F215" s="15"/>
      <c r="G215" s="18"/>
      <c r="H215" s="18" t="str">
        <f t="shared" si="15"/>
        <v/>
      </c>
      <c r="I215" s="18"/>
      <c r="J215" s="18" t="str">
        <f t="shared" si="16"/>
        <v/>
      </c>
      <c r="K215" s="18"/>
      <c r="L215" s="18"/>
      <c r="M215" s="18"/>
      <c r="N215" s="19" t="str">
        <f t="shared" si="17"/>
        <v/>
      </c>
      <c r="O215" s="15"/>
      <c r="P215" s="20" t="str">
        <f t="shared" si="18"/>
        <v/>
      </c>
      <c r="Q215" s="21" t="str">
        <f t="shared" si="19"/>
        <v/>
      </c>
    </row>
    <row r="216" spans="2:17" x14ac:dyDescent="0.2">
      <c r="B216" s="13" t="str">
        <f>IF(D216="","",COUNTA($D$5:D216))</f>
        <v/>
      </c>
      <c r="C216" s="14"/>
      <c r="D216" s="15"/>
      <c r="E216" s="16"/>
      <c r="F216" s="15"/>
      <c r="G216" s="18"/>
      <c r="H216" s="18" t="str">
        <f t="shared" si="15"/>
        <v/>
      </c>
      <c r="I216" s="18"/>
      <c r="J216" s="18" t="str">
        <f t="shared" si="16"/>
        <v/>
      </c>
      <c r="K216" s="18"/>
      <c r="L216" s="18"/>
      <c r="M216" s="18"/>
      <c r="N216" s="19" t="str">
        <f t="shared" si="17"/>
        <v/>
      </c>
      <c r="O216" s="15"/>
      <c r="P216" s="20" t="str">
        <f t="shared" si="18"/>
        <v/>
      </c>
      <c r="Q216" s="21" t="str">
        <f t="shared" si="19"/>
        <v/>
      </c>
    </row>
    <row r="217" spans="2:17" x14ac:dyDescent="0.2">
      <c r="B217" s="13" t="str">
        <f>IF(D217="","",COUNTA($D$5:D217))</f>
        <v/>
      </c>
      <c r="C217" s="14"/>
      <c r="D217" s="15"/>
      <c r="E217" s="16"/>
      <c r="F217" s="15"/>
      <c r="G217" s="18"/>
      <c r="H217" s="18" t="str">
        <f t="shared" si="15"/>
        <v/>
      </c>
      <c r="I217" s="18"/>
      <c r="J217" s="18" t="str">
        <f t="shared" si="16"/>
        <v/>
      </c>
      <c r="K217" s="18"/>
      <c r="L217" s="18"/>
      <c r="M217" s="18"/>
      <c r="N217" s="19" t="str">
        <f t="shared" si="17"/>
        <v/>
      </c>
      <c r="O217" s="15"/>
      <c r="P217" s="20" t="str">
        <f t="shared" si="18"/>
        <v/>
      </c>
      <c r="Q217" s="21" t="str">
        <f t="shared" si="19"/>
        <v/>
      </c>
    </row>
    <row r="218" spans="2:17" x14ac:dyDescent="0.2">
      <c r="B218" s="13" t="str">
        <f>IF(D218="","",COUNTA($D$5:D218))</f>
        <v/>
      </c>
      <c r="C218" s="14"/>
      <c r="D218" s="15"/>
      <c r="E218" s="16"/>
      <c r="F218" s="15"/>
      <c r="G218" s="18"/>
      <c r="H218" s="18" t="str">
        <f t="shared" si="15"/>
        <v/>
      </c>
      <c r="I218" s="18"/>
      <c r="J218" s="18" t="str">
        <f t="shared" si="16"/>
        <v/>
      </c>
      <c r="K218" s="18"/>
      <c r="L218" s="18"/>
      <c r="M218" s="18"/>
      <c r="N218" s="19" t="str">
        <f t="shared" si="17"/>
        <v/>
      </c>
      <c r="O218" s="15"/>
      <c r="P218" s="20" t="str">
        <f t="shared" si="18"/>
        <v/>
      </c>
      <c r="Q218" s="21" t="str">
        <f t="shared" si="19"/>
        <v/>
      </c>
    </row>
    <row r="219" spans="2:17" x14ac:dyDescent="0.2">
      <c r="B219" s="13" t="str">
        <f>IF(D219="","",COUNTA($D$5:D219))</f>
        <v/>
      </c>
      <c r="C219" s="14"/>
      <c r="D219" s="15"/>
      <c r="E219" s="16"/>
      <c r="F219" s="15"/>
      <c r="G219" s="18"/>
      <c r="H219" s="18" t="str">
        <f t="shared" si="15"/>
        <v/>
      </c>
      <c r="I219" s="18"/>
      <c r="J219" s="18" t="str">
        <f t="shared" si="16"/>
        <v/>
      </c>
      <c r="K219" s="18"/>
      <c r="L219" s="18"/>
      <c r="M219" s="18"/>
      <c r="N219" s="19" t="str">
        <f t="shared" si="17"/>
        <v/>
      </c>
      <c r="O219" s="15"/>
      <c r="P219" s="20" t="str">
        <f t="shared" si="18"/>
        <v/>
      </c>
      <c r="Q219" s="21" t="str">
        <f t="shared" si="19"/>
        <v/>
      </c>
    </row>
    <row r="220" spans="2:17" x14ac:dyDescent="0.2">
      <c r="B220" s="13" t="str">
        <f>IF(D220="","",COUNTA($D$5:D220))</f>
        <v/>
      </c>
      <c r="C220" s="14"/>
      <c r="D220" s="15"/>
      <c r="E220" s="16"/>
      <c r="F220" s="15"/>
      <c r="G220" s="18"/>
      <c r="H220" s="18" t="str">
        <f t="shared" si="15"/>
        <v/>
      </c>
      <c r="I220" s="18"/>
      <c r="J220" s="18" t="str">
        <f t="shared" si="16"/>
        <v/>
      </c>
      <c r="K220" s="18"/>
      <c r="L220" s="18"/>
      <c r="M220" s="18"/>
      <c r="N220" s="19" t="str">
        <f t="shared" si="17"/>
        <v/>
      </c>
      <c r="O220" s="15"/>
      <c r="P220" s="20" t="str">
        <f t="shared" si="18"/>
        <v/>
      </c>
      <c r="Q220" s="21" t="str">
        <f t="shared" si="19"/>
        <v/>
      </c>
    </row>
    <row r="221" spans="2:17" x14ac:dyDescent="0.2">
      <c r="B221" s="13" t="str">
        <f>IF(D221="","",COUNTA($D$5:D221))</f>
        <v/>
      </c>
      <c r="C221" s="14"/>
      <c r="D221" s="15"/>
      <c r="E221" s="16"/>
      <c r="F221" s="15"/>
      <c r="G221" s="18"/>
      <c r="H221" s="18" t="str">
        <f t="shared" si="15"/>
        <v/>
      </c>
      <c r="I221" s="18"/>
      <c r="J221" s="18" t="str">
        <f t="shared" si="16"/>
        <v/>
      </c>
      <c r="K221" s="18"/>
      <c r="L221" s="18"/>
      <c r="M221" s="18"/>
      <c r="N221" s="19" t="str">
        <f t="shared" si="17"/>
        <v/>
      </c>
      <c r="O221" s="15"/>
      <c r="P221" s="20" t="str">
        <f t="shared" si="18"/>
        <v/>
      </c>
      <c r="Q221" s="21" t="str">
        <f t="shared" si="19"/>
        <v/>
      </c>
    </row>
    <row r="222" spans="2:17" x14ac:dyDescent="0.2">
      <c r="B222" s="13" t="str">
        <f>IF(D222="","",COUNTA($D$5:D222))</f>
        <v/>
      </c>
      <c r="C222" s="14"/>
      <c r="D222" s="15"/>
      <c r="E222" s="16"/>
      <c r="F222" s="15"/>
      <c r="G222" s="18"/>
      <c r="H222" s="18" t="str">
        <f t="shared" si="15"/>
        <v/>
      </c>
      <c r="I222" s="18"/>
      <c r="J222" s="18" t="str">
        <f t="shared" si="16"/>
        <v/>
      </c>
      <c r="K222" s="18"/>
      <c r="L222" s="18"/>
      <c r="M222" s="18"/>
      <c r="N222" s="19" t="str">
        <f t="shared" si="17"/>
        <v/>
      </c>
      <c r="O222" s="15"/>
      <c r="P222" s="20" t="str">
        <f t="shared" si="18"/>
        <v/>
      </c>
      <c r="Q222" s="21" t="str">
        <f t="shared" si="19"/>
        <v/>
      </c>
    </row>
    <row r="223" spans="2:17" x14ac:dyDescent="0.2">
      <c r="B223" s="13" t="str">
        <f>IF(D223="","",COUNTA($D$5:D223))</f>
        <v/>
      </c>
      <c r="C223" s="14"/>
      <c r="D223" s="15"/>
      <c r="E223" s="16"/>
      <c r="F223" s="15"/>
      <c r="G223" s="18"/>
      <c r="H223" s="18" t="str">
        <f t="shared" si="15"/>
        <v/>
      </c>
      <c r="I223" s="18"/>
      <c r="J223" s="18" t="str">
        <f t="shared" si="16"/>
        <v/>
      </c>
      <c r="K223" s="18"/>
      <c r="L223" s="18"/>
      <c r="M223" s="18"/>
      <c r="N223" s="19" t="str">
        <f t="shared" si="17"/>
        <v/>
      </c>
      <c r="O223" s="15"/>
      <c r="P223" s="20" t="str">
        <f t="shared" si="18"/>
        <v/>
      </c>
      <c r="Q223" s="21" t="str">
        <f t="shared" si="19"/>
        <v/>
      </c>
    </row>
    <row r="224" spans="2:17" x14ac:dyDescent="0.2">
      <c r="B224" s="13" t="str">
        <f>IF(D224="","",COUNTA($D$5:D224))</f>
        <v/>
      </c>
      <c r="C224" s="14"/>
      <c r="D224" s="15"/>
      <c r="E224" s="16"/>
      <c r="F224" s="15"/>
      <c r="G224" s="18"/>
      <c r="H224" s="18" t="str">
        <f t="shared" si="15"/>
        <v/>
      </c>
      <c r="I224" s="18"/>
      <c r="J224" s="18" t="str">
        <f t="shared" si="16"/>
        <v/>
      </c>
      <c r="K224" s="18"/>
      <c r="L224" s="18"/>
      <c r="M224" s="18"/>
      <c r="N224" s="19" t="str">
        <f t="shared" si="17"/>
        <v/>
      </c>
      <c r="O224" s="15"/>
      <c r="P224" s="20" t="str">
        <f t="shared" si="18"/>
        <v/>
      </c>
      <c r="Q224" s="21" t="str">
        <f t="shared" si="19"/>
        <v/>
      </c>
    </row>
    <row r="225" spans="2:17" x14ac:dyDescent="0.2">
      <c r="B225" s="13" t="str">
        <f>IF(D225="","",COUNTA($D$5:D225))</f>
        <v/>
      </c>
      <c r="C225" s="14"/>
      <c r="D225" s="15"/>
      <c r="E225" s="16"/>
      <c r="F225" s="15"/>
      <c r="G225" s="18"/>
      <c r="H225" s="18" t="str">
        <f t="shared" si="15"/>
        <v/>
      </c>
      <c r="I225" s="18"/>
      <c r="J225" s="18" t="str">
        <f t="shared" si="16"/>
        <v/>
      </c>
      <c r="K225" s="18"/>
      <c r="L225" s="18"/>
      <c r="M225" s="18"/>
      <c r="N225" s="19" t="str">
        <f t="shared" si="17"/>
        <v/>
      </c>
      <c r="O225" s="15"/>
      <c r="P225" s="20" t="str">
        <f t="shared" si="18"/>
        <v/>
      </c>
      <c r="Q225" s="21" t="str">
        <f t="shared" si="19"/>
        <v/>
      </c>
    </row>
    <row r="226" spans="2:17" x14ac:dyDescent="0.2">
      <c r="B226" s="13" t="str">
        <f>IF(D226="","",COUNTA($D$5:D226))</f>
        <v/>
      </c>
      <c r="C226" s="14"/>
      <c r="D226" s="15"/>
      <c r="E226" s="16"/>
      <c r="F226" s="15"/>
      <c r="G226" s="18"/>
      <c r="H226" s="18" t="str">
        <f t="shared" si="15"/>
        <v/>
      </c>
      <c r="I226" s="18"/>
      <c r="J226" s="18" t="str">
        <f t="shared" si="16"/>
        <v/>
      </c>
      <c r="K226" s="18"/>
      <c r="L226" s="18"/>
      <c r="M226" s="18"/>
      <c r="N226" s="19" t="str">
        <f t="shared" si="17"/>
        <v/>
      </c>
      <c r="O226" s="15"/>
      <c r="P226" s="20" t="str">
        <f t="shared" si="18"/>
        <v/>
      </c>
      <c r="Q226" s="21" t="str">
        <f t="shared" si="19"/>
        <v/>
      </c>
    </row>
    <row r="227" spans="2:17" x14ac:dyDescent="0.2">
      <c r="B227" s="13" t="str">
        <f>IF(D227="","",COUNTA($D$5:D227))</f>
        <v/>
      </c>
      <c r="C227" s="14"/>
      <c r="D227" s="15"/>
      <c r="E227" s="16"/>
      <c r="F227" s="15"/>
      <c r="G227" s="18"/>
      <c r="H227" s="18" t="str">
        <f t="shared" si="15"/>
        <v/>
      </c>
      <c r="I227" s="18"/>
      <c r="J227" s="18" t="str">
        <f t="shared" si="16"/>
        <v/>
      </c>
      <c r="K227" s="18"/>
      <c r="L227" s="18"/>
      <c r="M227" s="18"/>
      <c r="N227" s="19" t="str">
        <f t="shared" si="17"/>
        <v/>
      </c>
      <c r="O227" s="15"/>
      <c r="P227" s="20" t="str">
        <f t="shared" si="18"/>
        <v/>
      </c>
      <c r="Q227" s="21" t="str">
        <f t="shared" si="19"/>
        <v/>
      </c>
    </row>
    <row r="228" spans="2:17" x14ac:dyDescent="0.2">
      <c r="B228" s="13" t="str">
        <f>IF(D228="","",COUNTA($D$5:D228))</f>
        <v/>
      </c>
      <c r="C228" s="14"/>
      <c r="D228" s="15"/>
      <c r="E228" s="16"/>
      <c r="F228" s="15"/>
      <c r="G228" s="18"/>
      <c r="H228" s="18" t="str">
        <f t="shared" si="15"/>
        <v/>
      </c>
      <c r="I228" s="18"/>
      <c r="J228" s="18" t="str">
        <f t="shared" si="16"/>
        <v/>
      </c>
      <c r="K228" s="18"/>
      <c r="L228" s="18"/>
      <c r="M228" s="18"/>
      <c r="N228" s="19" t="str">
        <f t="shared" si="17"/>
        <v/>
      </c>
      <c r="O228" s="15"/>
      <c r="P228" s="20" t="str">
        <f t="shared" si="18"/>
        <v/>
      </c>
      <c r="Q228" s="21" t="str">
        <f t="shared" si="19"/>
        <v/>
      </c>
    </row>
    <row r="229" spans="2:17" x14ac:dyDescent="0.2">
      <c r="B229" s="13" t="str">
        <f>IF(D229="","",COUNTA($D$5:D229))</f>
        <v/>
      </c>
      <c r="C229" s="14"/>
      <c r="D229" s="15"/>
      <c r="E229" s="16"/>
      <c r="F229" s="15"/>
      <c r="G229" s="18"/>
      <c r="H229" s="18" t="str">
        <f t="shared" si="15"/>
        <v/>
      </c>
      <c r="I229" s="18"/>
      <c r="J229" s="18" t="str">
        <f t="shared" si="16"/>
        <v/>
      </c>
      <c r="K229" s="18"/>
      <c r="L229" s="18"/>
      <c r="M229" s="18"/>
      <c r="N229" s="19" t="str">
        <f t="shared" si="17"/>
        <v/>
      </c>
      <c r="O229" s="15"/>
      <c r="P229" s="20" t="str">
        <f t="shared" si="18"/>
        <v/>
      </c>
      <c r="Q229" s="21" t="str">
        <f t="shared" si="19"/>
        <v/>
      </c>
    </row>
    <row r="230" spans="2:17" x14ac:dyDescent="0.2">
      <c r="B230" s="13" t="str">
        <f>IF(D230="","",COUNTA($D$5:D230))</f>
        <v/>
      </c>
      <c r="C230" s="14"/>
      <c r="D230" s="15"/>
      <c r="E230" s="16"/>
      <c r="F230" s="15"/>
      <c r="G230" s="18"/>
      <c r="H230" s="18" t="str">
        <f t="shared" si="15"/>
        <v/>
      </c>
      <c r="I230" s="18"/>
      <c r="J230" s="18" t="str">
        <f t="shared" si="16"/>
        <v/>
      </c>
      <c r="K230" s="18"/>
      <c r="L230" s="18"/>
      <c r="M230" s="18"/>
      <c r="N230" s="19" t="str">
        <f t="shared" si="17"/>
        <v/>
      </c>
      <c r="O230" s="15"/>
      <c r="P230" s="20" t="str">
        <f t="shared" si="18"/>
        <v/>
      </c>
      <c r="Q230" s="21" t="str">
        <f t="shared" si="19"/>
        <v/>
      </c>
    </row>
    <row r="231" spans="2:17" x14ac:dyDescent="0.2">
      <c r="B231" s="13" t="str">
        <f>IF(D231="","",COUNTA($D$5:D231))</f>
        <v/>
      </c>
      <c r="C231" s="14"/>
      <c r="D231" s="15"/>
      <c r="E231" s="16"/>
      <c r="F231" s="15"/>
      <c r="G231" s="18"/>
      <c r="H231" s="18" t="str">
        <f t="shared" si="15"/>
        <v/>
      </c>
      <c r="I231" s="18"/>
      <c r="J231" s="18" t="str">
        <f t="shared" si="16"/>
        <v/>
      </c>
      <c r="K231" s="18"/>
      <c r="L231" s="18"/>
      <c r="M231" s="18"/>
      <c r="N231" s="19" t="str">
        <f t="shared" si="17"/>
        <v/>
      </c>
      <c r="O231" s="15"/>
      <c r="P231" s="20" t="str">
        <f t="shared" si="18"/>
        <v/>
      </c>
      <c r="Q231" s="21" t="str">
        <f t="shared" si="19"/>
        <v/>
      </c>
    </row>
    <row r="232" spans="2:17" x14ac:dyDescent="0.2">
      <c r="B232" s="13" t="str">
        <f>IF(D232="","",COUNTA($D$5:D232))</f>
        <v/>
      </c>
      <c r="C232" s="14"/>
      <c r="D232" s="15"/>
      <c r="E232" s="16"/>
      <c r="F232" s="15"/>
      <c r="G232" s="18"/>
      <c r="H232" s="18" t="str">
        <f t="shared" si="15"/>
        <v/>
      </c>
      <c r="I232" s="18"/>
      <c r="J232" s="18" t="str">
        <f t="shared" si="16"/>
        <v/>
      </c>
      <c r="K232" s="18"/>
      <c r="L232" s="18"/>
      <c r="M232" s="18"/>
      <c r="N232" s="19" t="str">
        <f t="shared" si="17"/>
        <v/>
      </c>
      <c r="O232" s="15"/>
      <c r="P232" s="20" t="str">
        <f t="shared" si="18"/>
        <v/>
      </c>
      <c r="Q232" s="21" t="str">
        <f t="shared" si="19"/>
        <v/>
      </c>
    </row>
    <row r="233" spans="2:17" x14ac:dyDescent="0.2">
      <c r="B233" s="13" t="str">
        <f>IF(D233="","",COUNTA($D$5:D233))</f>
        <v/>
      </c>
      <c r="C233" s="14"/>
      <c r="D233" s="15"/>
      <c r="E233" s="16"/>
      <c r="F233" s="15"/>
      <c r="G233" s="18"/>
      <c r="H233" s="18" t="str">
        <f t="shared" si="15"/>
        <v/>
      </c>
      <c r="I233" s="18"/>
      <c r="J233" s="18" t="str">
        <f t="shared" si="16"/>
        <v/>
      </c>
      <c r="K233" s="18"/>
      <c r="L233" s="18"/>
      <c r="M233" s="18"/>
      <c r="N233" s="19" t="str">
        <f t="shared" si="17"/>
        <v/>
      </c>
      <c r="O233" s="15"/>
      <c r="P233" s="20" t="str">
        <f t="shared" si="18"/>
        <v/>
      </c>
      <c r="Q233" s="21" t="str">
        <f t="shared" si="19"/>
        <v/>
      </c>
    </row>
    <row r="234" spans="2:17" x14ac:dyDescent="0.2">
      <c r="B234" s="13" t="str">
        <f>IF(D234="","",COUNTA($D$5:D234))</f>
        <v/>
      </c>
      <c r="C234" s="14"/>
      <c r="D234" s="15"/>
      <c r="E234" s="16"/>
      <c r="F234" s="15"/>
      <c r="G234" s="18"/>
      <c r="H234" s="18" t="str">
        <f t="shared" si="15"/>
        <v/>
      </c>
      <c r="I234" s="18"/>
      <c r="J234" s="18" t="str">
        <f t="shared" si="16"/>
        <v/>
      </c>
      <c r="K234" s="18"/>
      <c r="L234" s="18"/>
      <c r="M234" s="18"/>
      <c r="N234" s="19" t="str">
        <f t="shared" si="17"/>
        <v/>
      </c>
      <c r="O234" s="15"/>
      <c r="P234" s="20" t="str">
        <f t="shared" si="18"/>
        <v/>
      </c>
      <c r="Q234" s="21" t="str">
        <f t="shared" si="19"/>
        <v/>
      </c>
    </row>
    <row r="235" spans="2:17" x14ac:dyDescent="0.2">
      <c r="B235" s="13" t="str">
        <f>IF(D235="","",COUNTA($D$5:D235))</f>
        <v/>
      </c>
      <c r="C235" s="14"/>
      <c r="D235" s="15"/>
      <c r="E235" s="16"/>
      <c r="F235" s="15"/>
      <c r="G235" s="18"/>
      <c r="H235" s="18" t="str">
        <f t="shared" si="15"/>
        <v/>
      </c>
      <c r="I235" s="18"/>
      <c r="J235" s="18" t="str">
        <f t="shared" si="16"/>
        <v/>
      </c>
      <c r="K235" s="18"/>
      <c r="L235" s="18"/>
      <c r="M235" s="18"/>
      <c r="N235" s="19" t="str">
        <f t="shared" si="17"/>
        <v/>
      </c>
      <c r="O235" s="15"/>
      <c r="P235" s="20" t="str">
        <f t="shared" si="18"/>
        <v/>
      </c>
      <c r="Q235" s="21" t="str">
        <f t="shared" si="19"/>
        <v/>
      </c>
    </row>
    <row r="236" spans="2:17" x14ac:dyDescent="0.2">
      <c r="B236" s="13" t="str">
        <f>IF(D236="","",COUNTA($D$5:D236))</f>
        <v/>
      </c>
      <c r="C236" s="14"/>
      <c r="D236" s="15"/>
      <c r="E236" s="16"/>
      <c r="F236" s="15"/>
      <c r="G236" s="18"/>
      <c r="H236" s="18" t="str">
        <f t="shared" si="15"/>
        <v/>
      </c>
      <c r="I236" s="18"/>
      <c r="J236" s="18" t="str">
        <f t="shared" si="16"/>
        <v/>
      </c>
      <c r="K236" s="18"/>
      <c r="L236" s="18"/>
      <c r="M236" s="18"/>
      <c r="N236" s="19" t="str">
        <f t="shared" si="17"/>
        <v/>
      </c>
      <c r="O236" s="15"/>
      <c r="P236" s="20" t="str">
        <f t="shared" si="18"/>
        <v/>
      </c>
      <c r="Q236" s="21" t="str">
        <f t="shared" si="19"/>
        <v/>
      </c>
    </row>
    <row r="237" spans="2:17" x14ac:dyDescent="0.2">
      <c r="B237" s="13" t="str">
        <f>IF(D237="","",COUNTA($D$5:D237))</f>
        <v/>
      </c>
      <c r="C237" s="14"/>
      <c r="D237" s="15"/>
      <c r="E237" s="16"/>
      <c r="F237" s="15"/>
      <c r="G237" s="18"/>
      <c r="H237" s="18" t="str">
        <f t="shared" si="15"/>
        <v/>
      </c>
      <c r="I237" s="18"/>
      <c r="J237" s="18" t="str">
        <f t="shared" si="16"/>
        <v/>
      </c>
      <c r="K237" s="18"/>
      <c r="L237" s="18"/>
      <c r="M237" s="18"/>
      <c r="N237" s="19" t="str">
        <f t="shared" si="17"/>
        <v/>
      </c>
      <c r="O237" s="15"/>
      <c r="P237" s="20" t="str">
        <f t="shared" si="18"/>
        <v/>
      </c>
      <c r="Q237" s="21" t="str">
        <f t="shared" si="19"/>
        <v/>
      </c>
    </row>
    <row r="238" spans="2:17" x14ac:dyDescent="0.2">
      <c r="B238" s="13" t="str">
        <f>IF(D238="","",COUNTA($D$5:D238))</f>
        <v/>
      </c>
      <c r="C238" s="14"/>
      <c r="D238" s="15"/>
      <c r="E238" s="16"/>
      <c r="F238" s="15"/>
      <c r="G238" s="18"/>
      <c r="H238" s="18" t="str">
        <f t="shared" si="15"/>
        <v/>
      </c>
      <c r="I238" s="18"/>
      <c r="J238" s="18" t="str">
        <f t="shared" si="16"/>
        <v/>
      </c>
      <c r="K238" s="18"/>
      <c r="L238" s="18"/>
      <c r="M238" s="18"/>
      <c r="N238" s="19" t="str">
        <f t="shared" si="17"/>
        <v/>
      </c>
      <c r="O238" s="15"/>
      <c r="P238" s="20" t="str">
        <f t="shared" si="18"/>
        <v/>
      </c>
      <c r="Q238" s="21" t="str">
        <f t="shared" si="19"/>
        <v/>
      </c>
    </row>
    <row r="239" spans="2:17" x14ac:dyDescent="0.2">
      <c r="B239" s="13" t="str">
        <f>IF(D239="","",COUNTA($D$5:D239))</f>
        <v/>
      </c>
      <c r="C239" s="14"/>
      <c r="D239" s="15"/>
      <c r="E239" s="16"/>
      <c r="F239" s="15"/>
      <c r="G239" s="18"/>
      <c r="H239" s="18" t="str">
        <f t="shared" si="15"/>
        <v/>
      </c>
      <c r="I239" s="18"/>
      <c r="J239" s="18" t="str">
        <f t="shared" si="16"/>
        <v/>
      </c>
      <c r="K239" s="18"/>
      <c r="L239" s="18"/>
      <c r="M239" s="18"/>
      <c r="N239" s="19" t="str">
        <f t="shared" si="17"/>
        <v/>
      </c>
      <c r="O239" s="15"/>
      <c r="P239" s="20" t="str">
        <f t="shared" si="18"/>
        <v/>
      </c>
      <c r="Q239" s="21" t="str">
        <f t="shared" si="19"/>
        <v/>
      </c>
    </row>
    <row r="240" spans="2:17" x14ac:dyDescent="0.2">
      <c r="B240" s="13" t="str">
        <f>IF(D240="","",COUNTA($D$5:D240))</f>
        <v/>
      </c>
      <c r="C240" s="14"/>
      <c r="D240" s="15"/>
      <c r="E240" s="16"/>
      <c r="F240" s="15"/>
      <c r="G240" s="18"/>
      <c r="H240" s="18" t="str">
        <f t="shared" si="15"/>
        <v/>
      </c>
      <c r="I240" s="18"/>
      <c r="J240" s="18" t="str">
        <f t="shared" si="16"/>
        <v/>
      </c>
      <c r="K240" s="18"/>
      <c r="L240" s="18"/>
      <c r="M240" s="18"/>
      <c r="N240" s="19" t="str">
        <f t="shared" si="17"/>
        <v/>
      </c>
      <c r="O240" s="15"/>
      <c r="P240" s="20" t="str">
        <f t="shared" si="18"/>
        <v/>
      </c>
      <c r="Q240" s="21" t="str">
        <f t="shared" si="19"/>
        <v/>
      </c>
    </row>
    <row r="241" spans="2:17" x14ac:dyDescent="0.2">
      <c r="B241" s="13" t="str">
        <f>IF(D241="","",COUNTA($D$5:D241))</f>
        <v/>
      </c>
      <c r="C241" s="14"/>
      <c r="D241" s="15"/>
      <c r="E241" s="16"/>
      <c r="F241" s="15"/>
      <c r="G241" s="18"/>
      <c r="H241" s="18" t="str">
        <f t="shared" si="15"/>
        <v/>
      </c>
      <c r="I241" s="18"/>
      <c r="J241" s="18" t="str">
        <f t="shared" si="16"/>
        <v/>
      </c>
      <c r="K241" s="18"/>
      <c r="L241" s="18"/>
      <c r="M241" s="18"/>
      <c r="N241" s="19" t="str">
        <f t="shared" si="17"/>
        <v/>
      </c>
      <c r="O241" s="15"/>
      <c r="P241" s="20" t="str">
        <f t="shared" si="18"/>
        <v/>
      </c>
      <c r="Q241" s="21" t="str">
        <f t="shared" si="19"/>
        <v/>
      </c>
    </row>
    <row r="242" spans="2:17" x14ac:dyDescent="0.2">
      <c r="B242" s="13" t="str">
        <f>IF(D242="","",COUNTA($D$5:D242))</f>
        <v/>
      </c>
      <c r="C242" s="14"/>
      <c r="D242" s="15"/>
      <c r="E242" s="16"/>
      <c r="F242" s="15"/>
      <c r="G242" s="18"/>
      <c r="H242" s="18" t="str">
        <f t="shared" si="15"/>
        <v/>
      </c>
      <c r="I242" s="18"/>
      <c r="J242" s="18" t="str">
        <f t="shared" si="16"/>
        <v/>
      </c>
      <c r="K242" s="18"/>
      <c r="L242" s="18"/>
      <c r="M242" s="18"/>
      <c r="N242" s="19" t="str">
        <f t="shared" si="17"/>
        <v/>
      </c>
      <c r="O242" s="15"/>
      <c r="P242" s="20" t="str">
        <f t="shared" si="18"/>
        <v/>
      </c>
      <c r="Q242" s="21" t="str">
        <f t="shared" si="19"/>
        <v/>
      </c>
    </row>
    <row r="243" spans="2:17" x14ac:dyDescent="0.2">
      <c r="B243" s="13" t="str">
        <f>IF(D243="","",COUNTA($D$5:D243))</f>
        <v/>
      </c>
      <c r="C243" s="14"/>
      <c r="D243" s="15"/>
      <c r="E243" s="16"/>
      <c r="F243" s="15"/>
      <c r="G243" s="18"/>
      <c r="H243" s="18" t="str">
        <f t="shared" si="15"/>
        <v/>
      </c>
      <c r="I243" s="18"/>
      <c r="J243" s="18" t="str">
        <f t="shared" si="16"/>
        <v/>
      </c>
      <c r="K243" s="18"/>
      <c r="L243" s="18"/>
      <c r="M243" s="18"/>
      <c r="N243" s="19" t="str">
        <f t="shared" si="17"/>
        <v/>
      </c>
      <c r="O243" s="15"/>
      <c r="P243" s="20" t="str">
        <f t="shared" si="18"/>
        <v/>
      </c>
      <c r="Q243" s="21" t="str">
        <f t="shared" si="19"/>
        <v/>
      </c>
    </row>
    <row r="244" spans="2:17" x14ac:dyDescent="0.2">
      <c r="B244" s="13" t="str">
        <f>IF(D244="","",COUNTA($D$5:D244))</f>
        <v/>
      </c>
      <c r="C244" s="14"/>
      <c r="D244" s="15"/>
      <c r="E244" s="16"/>
      <c r="F244" s="15"/>
      <c r="G244" s="18"/>
      <c r="H244" s="18" t="str">
        <f t="shared" si="15"/>
        <v/>
      </c>
      <c r="I244" s="18"/>
      <c r="J244" s="18" t="str">
        <f t="shared" si="16"/>
        <v/>
      </c>
      <c r="K244" s="18"/>
      <c r="L244" s="18"/>
      <c r="M244" s="18"/>
      <c r="N244" s="19" t="str">
        <f t="shared" si="17"/>
        <v/>
      </c>
      <c r="O244" s="15"/>
      <c r="P244" s="20" t="str">
        <f t="shared" si="18"/>
        <v/>
      </c>
      <c r="Q244" s="21" t="str">
        <f t="shared" si="19"/>
        <v/>
      </c>
    </row>
    <row r="245" spans="2:17" x14ac:dyDescent="0.2">
      <c r="B245" s="13" t="str">
        <f>IF(D245="","",COUNTA($D$5:D245))</f>
        <v/>
      </c>
      <c r="C245" s="14"/>
      <c r="D245" s="15"/>
      <c r="E245" s="16"/>
      <c r="F245" s="15"/>
      <c r="G245" s="18"/>
      <c r="H245" s="18" t="str">
        <f t="shared" si="15"/>
        <v/>
      </c>
      <c r="I245" s="18"/>
      <c r="J245" s="18" t="str">
        <f t="shared" si="16"/>
        <v/>
      </c>
      <c r="K245" s="18"/>
      <c r="L245" s="18"/>
      <c r="M245" s="18"/>
      <c r="N245" s="19" t="str">
        <f t="shared" si="17"/>
        <v/>
      </c>
      <c r="O245" s="15"/>
      <c r="P245" s="20" t="str">
        <f t="shared" si="18"/>
        <v/>
      </c>
      <c r="Q245" s="21" t="str">
        <f t="shared" si="19"/>
        <v/>
      </c>
    </row>
    <row r="246" spans="2:17" x14ac:dyDescent="0.2">
      <c r="B246" s="13" t="str">
        <f>IF(D246="","",COUNTA($D$5:D246))</f>
        <v/>
      </c>
      <c r="C246" s="14"/>
      <c r="D246" s="15"/>
      <c r="E246" s="16"/>
      <c r="F246" s="15"/>
      <c r="G246" s="18"/>
      <c r="H246" s="18" t="str">
        <f t="shared" si="15"/>
        <v/>
      </c>
      <c r="I246" s="18"/>
      <c r="J246" s="18" t="str">
        <f t="shared" si="16"/>
        <v/>
      </c>
      <c r="K246" s="18"/>
      <c r="L246" s="18"/>
      <c r="M246" s="18"/>
      <c r="N246" s="19" t="str">
        <f t="shared" si="17"/>
        <v/>
      </c>
      <c r="O246" s="15"/>
      <c r="P246" s="20" t="str">
        <f t="shared" si="18"/>
        <v/>
      </c>
      <c r="Q246" s="21" t="str">
        <f t="shared" si="19"/>
        <v/>
      </c>
    </row>
    <row r="247" spans="2:17" x14ac:dyDescent="0.2">
      <c r="B247" s="13" t="str">
        <f>IF(D247="","",COUNTA($D$5:D247))</f>
        <v/>
      </c>
      <c r="C247" s="14"/>
      <c r="D247" s="15"/>
      <c r="E247" s="16"/>
      <c r="F247" s="15"/>
      <c r="G247" s="18"/>
      <c r="H247" s="18" t="str">
        <f t="shared" si="15"/>
        <v/>
      </c>
      <c r="I247" s="18"/>
      <c r="J247" s="18" t="str">
        <f t="shared" si="16"/>
        <v/>
      </c>
      <c r="K247" s="18"/>
      <c r="L247" s="18"/>
      <c r="M247" s="18"/>
      <c r="N247" s="19" t="str">
        <f t="shared" si="17"/>
        <v/>
      </c>
      <c r="O247" s="15"/>
      <c r="P247" s="20" t="str">
        <f t="shared" si="18"/>
        <v/>
      </c>
      <c r="Q247" s="21" t="str">
        <f t="shared" si="19"/>
        <v/>
      </c>
    </row>
    <row r="248" spans="2:17" x14ac:dyDescent="0.2">
      <c r="B248" s="13" t="str">
        <f>IF(D248="","",COUNTA($D$5:D248))</f>
        <v/>
      </c>
      <c r="C248" s="14"/>
      <c r="D248" s="15"/>
      <c r="E248" s="16"/>
      <c r="F248" s="15"/>
      <c r="G248" s="18"/>
      <c r="H248" s="18" t="str">
        <f t="shared" si="15"/>
        <v/>
      </c>
      <c r="I248" s="18"/>
      <c r="J248" s="18" t="str">
        <f t="shared" si="16"/>
        <v/>
      </c>
      <c r="K248" s="18"/>
      <c r="L248" s="18"/>
      <c r="M248" s="18"/>
      <c r="N248" s="19" t="str">
        <f t="shared" si="17"/>
        <v/>
      </c>
      <c r="O248" s="15"/>
      <c r="P248" s="20" t="str">
        <f t="shared" si="18"/>
        <v/>
      </c>
      <c r="Q248" s="21" t="str">
        <f t="shared" si="19"/>
        <v/>
      </c>
    </row>
    <row r="249" spans="2:17" x14ac:dyDescent="0.2">
      <c r="B249" s="13" t="str">
        <f>IF(D249="","",COUNTA($D$5:D249))</f>
        <v/>
      </c>
      <c r="C249" s="14"/>
      <c r="D249" s="15"/>
      <c r="E249" s="16"/>
      <c r="F249" s="15"/>
      <c r="G249" s="18"/>
      <c r="H249" s="18" t="str">
        <f t="shared" si="15"/>
        <v/>
      </c>
      <c r="I249" s="18"/>
      <c r="J249" s="18" t="str">
        <f t="shared" si="16"/>
        <v/>
      </c>
      <c r="K249" s="18"/>
      <c r="L249" s="18"/>
      <c r="M249" s="18"/>
      <c r="N249" s="19" t="str">
        <f t="shared" si="17"/>
        <v/>
      </c>
      <c r="O249" s="15"/>
      <c r="P249" s="20" t="str">
        <f t="shared" si="18"/>
        <v/>
      </c>
      <c r="Q249" s="21" t="str">
        <f t="shared" si="19"/>
        <v/>
      </c>
    </row>
    <row r="250" spans="2:17" x14ac:dyDescent="0.2">
      <c r="B250" s="13" t="str">
        <f>IF(D250="","",COUNTA($D$5:D250))</f>
        <v/>
      </c>
      <c r="C250" s="14"/>
      <c r="D250" s="15"/>
      <c r="E250" s="16"/>
      <c r="F250" s="15"/>
      <c r="G250" s="18"/>
      <c r="H250" s="18" t="str">
        <f t="shared" si="15"/>
        <v/>
      </c>
      <c r="I250" s="18"/>
      <c r="J250" s="18" t="str">
        <f t="shared" si="16"/>
        <v/>
      </c>
      <c r="K250" s="18"/>
      <c r="L250" s="18"/>
      <c r="M250" s="18"/>
      <c r="N250" s="19" t="str">
        <f t="shared" si="17"/>
        <v/>
      </c>
      <c r="O250" s="15"/>
      <c r="P250" s="20" t="str">
        <f t="shared" si="18"/>
        <v/>
      </c>
      <c r="Q250" s="21" t="str">
        <f t="shared" si="19"/>
        <v/>
      </c>
    </row>
    <row r="251" spans="2:17" x14ac:dyDescent="0.2">
      <c r="B251" s="13" t="str">
        <f>IF(D251="","",COUNTA($D$5:D251))</f>
        <v/>
      </c>
      <c r="C251" s="14"/>
      <c r="D251" s="15"/>
      <c r="E251" s="16"/>
      <c r="F251" s="15"/>
      <c r="G251" s="18"/>
      <c r="H251" s="18" t="str">
        <f t="shared" si="15"/>
        <v/>
      </c>
      <c r="I251" s="18"/>
      <c r="J251" s="18" t="str">
        <f t="shared" si="16"/>
        <v/>
      </c>
      <c r="K251" s="18"/>
      <c r="L251" s="18"/>
      <c r="M251" s="18"/>
      <c r="N251" s="19" t="str">
        <f t="shared" si="17"/>
        <v/>
      </c>
      <c r="O251" s="15"/>
      <c r="P251" s="20" t="str">
        <f t="shared" si="18"/>
        <v/>
      </c>
      <c r="Q251" s="21" t="str">
        <f t="shared" si="19"/>
        <v/>
      </c>
    </row>
    <row r="252" spans="2:17" x14ac:dyDescent="0.2">
      <c r="B252" s="13" t="str">
        <f>IF(D252="","",COUNTA($D$5:D252))</f>
        <v/>
      </c>
      <c r="C252" s="14"/>
      <c r="D252" s="15"/>
      <c r="E252" s="16"/>
      <c r="F252" s="15"/>
      <c r="G252" s="18"/>
      <c r="H252" s="18" t="str">
        <f t="shared" si="15"/>
        <v/>
      </c>
      <c r="I252" s="18"/>
      <c r="J252" s="18" t="str">
        <f t="shared" si="16"/>
        <v/>
      </c>
      <c r="K252" s="18"/>
      <c r="L252" s="18"/>
      <c r="M252" s="18"/>
      <c r="N252" s="19" t="str">
        <f t="shared" si="17"/>
        <v/>
      </c>
      <c r="O252" s="15"/>
      <c r="P252" s="20" t="str">
        <f t="shared" si="18"/>
        <v/>
      </c>
      <c r="Q252" s="21" t="str">
        <f t="shared" si="19"/>
        <v/>
      </c>
    </row>
    <row r="253" spans="2:17" x14ac:dyDescent="0.2">
      <c r="B253" s="13" t="str">
        <f>IF(D253="","",COUNTA($D$5:D253))</f>
        <v/>
      </c>
      <c r="C253" s="14"/>
      <c r="D253" s="15"/>
      <c r="E253" s="16"/>
      <c r="F253" s="15"/>
      <c r="G253" s="18"/>
      <c r="H253" s="18" t="str">
        <f t="shared" si="15"/>
        <v/>
      </c>
      <c r="I253" s="18"/>
      <c r="J253" s="18" t="str">
        <f t="shared" si="16"/>
        <v/>
      </c>
      <c r="K253" s="18"/>
      <c r="L253" s="18"/>
      <c r="M253" s="18"/>
      <c r="N253" s="19" t="str">
        <f t="shared" si="17"/>
        <v/>
      </c>
      <c r="O253" s="15"/>
      <c r="P253" s="20" t="str">
        <f t="shared" si="18"/>
        <v/>
      </c>
      <c r="Q253" s="21" t="str">
        <f t="shared" si="19"/>
        <v/>
      </c>
    </row>
    <row r="254" spans="2:17" x14ac:dyDescent="0.2">
      <c r="B254" s="13" t="str">
        <f>IF(D254="","",COUNTA($D$5:D254))</f>
        <v/>
      </c>
      <c r="C254" s="14"/>
      <c r="D254" s="15"/>
      <c r="E254" s="16"/>
      <c r="F254" s="15"/>
      <c r="G254" s="18"/>
      <c r="H254" s="18" t="str">
        <f t="shared" si="15"/>
        <v/>
      </c>
      <c r="I254" s="18"/>
      <c r="J254" s="18" t="str">
        <f t="shared" si="16"/>
        <v/>
      </c>
      <c r="K254" s="18"/>
      <c r="L254" s="18"/>
      <c r="M254" s="18"/>
      <c r="N254" s="19" t="str">
        <f t="shared" si="17"/>
        <v/>
      </c>
      <c r="O254" s="15"/>
      <c r="P254" s="20" t="str">
        <f t="shared" si="18"/>
        <v/>
      </c>
      <c r="Q254" s="21" t="str">
        <f t="shared" si="19"/>
        <v/>
      </c>
    </row>
    <row r="255" spans="2:17" x14ac:dyDescent="0.2">
      <c r="B255" s="13" t="str">
        <f>IF(D255="","",COUNTA($D$5:D255))</f>
        <v/>
      </c>
      <c r="C255" s="14"/>
      <c r="D255" s="15"/>
      <c r="E255" s="16"/>
      <c r="F255" s="15"/>
      <c r="G255" s="18"/>
      <c r="H255" s="18" t="str">
        <f t="shared" si="15"/>
        <v/>
      </c>
      <c r="I255" s="18"/>
      <c r="J255" s="18" t="str">
        <f t="shared" si="16"/>
        <v/>
      </c>
      <c r="K255" s="18"/>
      <c r="L255" s="18"/>
      <c r="M255" s="18"/>
      <c r="N255" s="19" t="str">
        <f t="shared" si="17"/>
        <v/>
      </c>
      <c r="O255" s="15"/>
      <c r="P255" s="20" t="str">
        <f t="shared" si="18"/>
        <v/>
      </c>
      <c r="Q255" s="21" t="str">
        <f t="shared" si="19"/>
        <v/>
      </c>
    </row>
    <row r="256" spans="2:17" x14ac:dyDescent="0.2">
      <c r="B256" s="13" t="str">
        <f>IF(D256="","",COUNTA($D$5:D256))</f>
        <v/>
      </c>
      <c r="C256" s="14"/>
      <c r="D256" s="15"/>
      <c r="E256" s="16"/>
      <c r="F256" s="15"/>
      <c r="G256" s="18"/>
      <c r="H256" s="18" t="str">
        <f t="shared" si="15"/>
        <v/>
      </c>
      <c r="I256" s="18"/>
      <c r="J256" s="18" t="str">
        <f t="shared" si="16"/>
        <v/>
      </c>
      <c r="K256" s="18"/>
      <c r="L256" s="18"/>
      <c r="M256" s="18"/>
      <c r="N256" s="19" t="str">
        <f t="shared" si="17"/>
        <v/>
      </c>
      <c r="O256" s="15"/>
      <c r="P256" s="20" t="str">
        <f t="shared" si="18"/>
        <v/>
      </c>
      <c r="Q256" s="21" t="str">
        <f t="shared" si="19"/>
        <v/>
      </c>
    </row>
    <row r="257" spans="2:17" x14ac:dyDescent="0.2">
      <c r="B257" s="13" t="str">
        <f>IF(D257="","",COUNTA($D$5:D257))</f>
        <v/>
      </c>
      <c r="C257" s="14"/>
      <c r="D257" s="15"/>
      <c r="E257" s="16"/>
      <c r="F257" s="15"/>
      <c r="G257" s="18"/>
      <c r="H257" s="18" t="str">
        <f t="shared" si="15"/>
        <v/>
      </c>
      <c r="I257" s="18"/>
      <c r="J257" s="18" t="str">
        <f t="shared" si="16"/>
        <v/>
      </c>
      <c r="K257" s="18"/>
      <c r="L257" s="18"/>
      <c r="M257" s="18"/>
      <c r="N257" s="19" t="str">
        <f t="shared" si="17"/>
        <v/>
      </c>
      <c r="O257" s="15"/>
      <c r="P257" s="20" t="str">
        <f t="shared" si="18"/>
        <v/>
      </c>
      <c r="Q257" s="21" t="str">
        <f t="shared" si="19"/>
        <v/>
      </c>
    </row>
    <row r="258" spans="2:17" x14ac:dyDescent="0.2">
      <c r="B258" s="13" t="str">
        <f>IF(D258="","",COUNTA($D$5:D258))</f>
        <v/>
      </c>
      <c r="C258" s="14"/>
      <c r="D258" s="15"/>
      <c r="E258" s="16"/>
      <c r="F258" s="15"/>
      <c r="G258" s="18"/>
      <c r="H258" s="18" t="str">
        <f t="shared" si="15"/>
        <v/>
      </c>
      <c r="I258" s="18"/>
      <c r="J258" s="18" t="str">
        <f t="shared" si="16"/>
        <v/>
      </c>
      <c r="K258" s="18"/>
      <c r="L258" s="18"/>
      <c r="M258" s="18"/>
      <c r="N258" s="19" t="str">
        <f t="shared" si="17"/>
        <v/>
      </c>
      <c r="O258" s="15"/>
      <c r="P258" s="20" t="str">
        <f t="shared" si="18"/>
        <v/>
      </c>
      <c r="Q258" s="21" t="str">
        <f t="shared" si="19"/>
        <v/>
      </c>
    </row>
    <row r="259" spans="2:17" x14ac:dyDescent="0.2">
      <c r="B259" s="13" t="str">
        <f>IF(D259="","",COUNTA($D$5:D259))</f>
        <v/>
      </c>
      <c r="C259" s="14"/>
      <c r="D259" s="15"/>
      <c r="E259" s="16"/>
      <c r="F259" s="15"/>
      <c r="G259" s="18"/>
      <c r="H259" s="18" t="str">
        <f t="shared" si="15"/>
        <v/>
      </c>
      <c r="I259" s="18"/>
      <c r="J259" s="18" t="str">
        <f t="shared" si="16"/>
        <v/>
      </c>
      <c r="K259" s="18"/>
      <c r="L259" s="18"/>
      <c r="M259" s="18"/>
      <c r="N259" s="19" t="str">
        <f t="shared" si="17"/>
        <v/>
      </c>
      <c r="O259" s="15"/>
      <c r="P259" s="20" t="str">
        <f t="shared" si="18"/>
        <v/>
      </c>
      <c r="Q259" s="21" t="str">
        <f t="shared" si="19"/>
        <v/>
      </c>
    </row>
    <row r="260" spans="2:17" x14ac:dyDescent="0.2">
      <c r="B260" s="13" t="str">
        <f>IF(D260="","",COUNTA($D$5:D260))</f>
        <v/>
      </c>
      <c r="C260" s="14"/>
      <c r="D260" s="15"/>
      <c r="E260" s="16"/>
      <c r="F260" s="15"/>
      <c r="G260" s="18"/>
      <c r="H260" s="18" t="str">
        <f t="shared" si="15"/>
        <v/>
      </c>
      <c r="I260" s="18"/>
      <c r="J260" s="18" t="str">
        <f t="shared" si="16"/>
        <v/>
      </c>
      <c r="K260" s="18"/>
      <c r="L260" s="18"/>
      <c r="M260" s="18"/>
      <c r="N260" s="19" t="str">
        <f t="shared" si="17"/>
        <v/>
      </c>
      <c r="O260" s="15"/>
      <c r="P260" s="20" t="str">
        <f t="shared" si="18"/>
        <v/>
      </c>
      <c r="Q260" s="21" t="str">
        <f t="shared" si="19"/>
        <v/>
      </c>
    </row>
    <row r="261" spans="2:17" x14ac:dyDescent="0.2">
      <c r="B261" s="13" t="str">
        <f>IF(D261="","",COUNTA($D$5:D261))</f>
        <v/>
      </c>
      <c r="C261" s="14"/>
      <c r="D261" s="15"/>
      <c r="E261" s="16"/>
      <c r="F261" s="15"/>
      <c r="G261" s="18"/>
      <c r="H261" s="18" t="str">
        <f t="shared" ref="H261:H324" si="20">IF(G261="","",ROUND(G261*Cota1,2))</f>
        <v/>
      </c>
      <c r="I261" s="18"/>
      <c r="J261" s="18" t="str">
        <f t="shared" ref="J261:J324" si="21">IF(I261="","",ROUND(I261*Cota2,2))</f>
        <v/>
      </c>
      <c r="K261" s="18"/>
      <c r="L261" s="18"/>
      <c r="M261" s="18"/>
      <c r="N261" s="19" t="str">
        <f t="shared" ref="N261:N324" si="22">IF(D261="","",N(G261)+N(H261)+N(I261)+N(J261)+N(K261)+N(L261)+N(M261))</f>
        <v/>
      </c>
      <c r="O261" s="15"/>
      <c r="P261" s="20" t="str">
        <f t="shared" ref="P261:P324" si="23">IF(NOT(ISNUMBER(C261)),"",WORKDAY(C261,ZileEF,Sarbatori))</f>
        <v/>
      </c>
      <c r="Q261" s="21" t="str">
        <f t="shared" ref="Q261:Q324" si="24">IF(AND(C261="",D261=""),"",TRIM(IF(OR(NOT(ISNUMBER(C261)),D261="",E261="",F261=""),"Date incomplete. ","")&amp;IF(COUNTIF($D$5:$D$1004,D261)&gt;1,"Număr de factură dublat. ","")&amp;IF(AND(N(G261)&lt;&gt;0,ABS(N(H261)-ROUND(G261*Cota1,2))&gt;0.05),"TVA 21% diferită de calcul. ","")&amp;IF(AND(N(I261)&lt;&gt;0,ABS(N(J261)-ROUND(I261*Cota2,2))&gt;0.05),"TVA 11% diferită de calcul. ","")&amp;IF(N261=0,"Fără valori. ","")&amp;IF(O261&lt;&gt;"Da",IF(AND(ISNUMBER(P261),AziJ&gt;P261),"Netransmisă în e-Factura – termen depășit. ","De transmis în e-Factura până la "&amp;RIGHT("0"&amp;DAY(P261),2)&amp;"."&amp;RIGHT("0"&amp;MONTH(P261),2)&amp;"."&amp;YEAR(P261)&amp;". "),"")))</f>
        <v/>
      </c>
    </row>
    <row r="262" spans="2:17" x14ac:dyDescent="0.2">
      <c r="B262" s="13" t="str">
        <f>IF(D262="","",COUNTA($D$5:D262))</f>
        <v/>
      </c>
      <c r="C262" s="14"/>
      <c r="D262" s="15"/>
      <c r="E262" s="16"/>
      <c r="F262" s="15"/>
      <c r="G262" s="18"/>
      <c r="H262" s="18" t="str">
        <f t="shared" si="20"/>
        <v/>
      </c>
      <c r="I262" s="18"/>
      <c r="J262" s="18" t="str">
        <f t="shared" si="21"/>
        <v/>
      </c>
      <c r="K262" s="18"/>
      <c r="L262" s="18"/>
      <c r="M262" s="18"/>
      <c r="N262" s="19" t="str">
        <f t="shared" si="22"/>
        <v/>
      </c>
      <c r="O262" s="15"/>
      <c r="P262" s="20" t="str">
        <f t="shared" si="23"/>
        <v/>
      </c>
      <c r="Q262" s="21" t="str">
        <f t="shared" si="24"/>
        <v/>
      </c>
    </row>
    <row r="263" spans="2:17" x14ac:dyDescent="0.2">
      <c r="B263" s="13" t="str">
        <f>IF(D263="","",COUNTA($D$5:D263))</f>
        <v/>
      </c>
      <c r="C263" s="14"/>
      <c r="D263" s="15"/>
      <c r="E263" s="16"/>
      <c r="F263" s="15"/>
      <c r="G263" s="18"/>
      <c r="H263" s="18" t="str">
        <f t="shared" si="20"/>
        <v/>
      </c>
      <c r="I263" s="18"/>
      <c r="J263" s="18" t="str">
        <f t="shared" si="21"/>
        <v/>
      </c>
      <c r="K263" s="18"/>
      <c r="L263" s="18"/>
      <c r="M263" s="18"/>
      <c r="N263" s="19" t="str">
        <f t="shared" si="22"/>
        <v/>
      </c>
      <c r="O263" s="15"/>
      <c r="P263" s="20" t="str">
        <f t="shared" si="23"/>
        <v/>
      </c>
      <c r="Q263" s="21" t="str">
        <f t="shared" si="24"/>
        <v/>
      </c>
    </row>
    <row r="264" spans="2:17" x14ac:dyDescent="0.2">
      <c r="B264" s="13" t="str">
        <f>IF(D264="","",COUNTA($D$5:D264))</f>
        <v/>
      </c>
      <c r="C264" s="14"/>
      <c r="D264" s="15"/>
      <c r="E264" s="16"/>
      <c r="F264" s="15"/>
      <c r="G264" s="18"/>
      <c r="H264" s="18" t="str">
        <f t="shared" si="20"/>
        <v/>
      </c>
      <c r="I264" s="18"/>
      <c r="J264" s="18" t="str">
        <f t="shared" si="21"/>
        <v/>
      </c>
      <c r="K264" s="18"/>
      <c r="L264" s="18"/>
      <c r="M264" s="18"/>
      <c r="N264" s="19" t="str">
        <f t="shared" si="22"/>
        <v/>
      </c>
      <c r="O264" s="15"/>
      <c r="P264" s="20" t="str">
        <f t="shared" si="23"/>
        <v/>
      </c>
      <c r="Q264" s="21" t="str">
        <f t="shared" si="24"/>
        <v/>
      </c>
    </row>
    <row r="265" spans="2:17" x14ac:dyDescent="0.2">
      <c r="B265" s="13" t="str">
        <f>IF(D265="","",COUNTA($D$5:D265))</f>
        <v/>
      </c>
      <c r="C265" s="14"/>
      <c r="D265" s="15"/>
      <c r="E265" s="16"/>
      <c r="F265" s="15"/>
      <c r="G265" s="18"/>
      <c r="H265" s="18" t="str">
        <f t="shared" si="20"/>
        <v/>
      </c>
      <c r="I265" s="18"/>
      <c r="J265" s="18" t="str">
        <f t="shared" si="21"/>
        <v/>
      </c>
      <c r="K265" s="18"/>
      <c r="L265" s="18"/>
      <c r="M265" s="18"/>
      <c r="N265" s="19" t="str">
        <f t="shared" si="22"/>
        <v/>
      </c>
      <c r="O265" s="15"/>
      <c r="P265" s="20" t="str">
        <f t="shared" si="23"/>
        <v/>
      </c>
      <c r="Q265" s="21" t="str">
        <f t="shared" si="24"/>
        <v/>
      </c>
    </row>
    <row r="266" spans="2:17" x14ac:dyDescent="0.2">
      <c r="B266" s="13" t="str">
        <f>IF(D266="","",COUNTA($D$5:D266))</f>
        <v/>
      </c>
      <c r="C266" s="14"/>
      <c r="D266" s="15"/>
      <c r="E266" s="16"/>
      <c r="F266" s="15"/>
      <c r="G266" s="18"/>
      <c r="H266" s="18" t="str">
        <f t="shared" si="20"/>
        <v/>
      </c>
      <c r="I266" s="18"/>
      <c r="J266" s="18" t="str">
        <f t="shared" si="21"/>
        <v/>
      </c>
      <c r="K266" s="18"/>
      <c r="L266" s="18"/>
      <c r="M266" s="18"/>
      <c r="N266" s="19" t="str">
        <f t="shared" si="22"/>
        <v/>
      </c>
      <c r="O266" s="15"/>
      <c r="P266" s="20" t="str">
        <f t="shared" si="23"/>
        <v/>
      </c>
      <c r="Q266" s="21" t="str">
        <f t="shared" si="24"/>
        <v/>
      </c>
    </row>
    <row r="267" spans="2:17" x14ac:dyDescent="0.2">
      <c r="B267" s="13" t="str">
        <f>IF(D267="","",COUNTA($D$5:D267))</f>
        <v/>
      </c>
      <c r="C267" s="14"/>
      <c r="D267" s="15"/>
      <c r="E267" s="16"/>
      <c r="F267" s="15"/>
      <c r="G267" s="18"/>
      <c r="H267" s="18" t="str">
        <f t="shared" si="20"/>
        <v/>
      </c>
      <c r="I267" s="18"/>
      <c r="J267" s="18" t="str">
        <f t="shared" si="21"/>
        <v/>
      </c>
      <c r="K267" s="18"/>
      <c r="L267" s="18"/>
      <c r="M267" s="18"/>
      <c r="N267" s="19" t="str">
        <f t="shared" si="22"/>
        <v/>
      </c>
      <c r="O267" s="15"/>
      <c r="P267" s="20" t="str">
        <f t="shared" si="23"/>
        <v/>
      </c>
      <c r="Q267" s="21" t="str">
        <f t="shared" si="24"/>
        <v/>
      </c>
    </row>
    <row r="268" spans="2:17" x14ac:dyDescent="0.2">
      <c r="B268" s="13" t="str">
        <f>IF(D268="","",COUNTA($D$5:D268))</f>
        <v/>
      </c>
      <c r="C268" s="14"/>
      <c r="D268" s="15"/>
      <c r="E268" s="16"/>
      <c r="F268" s="15"/>
      <c r="G268" s="18"/>
      <c r="H268" s="18" t="str">
        <f t="shared" si="20"/>
        <v/>
      </c>
      <c r="I268" s="18"/>
      <c r="J268" s="18" t="str">
        <f t="shared" si="21"/>
        <v/>
      </c>
      <c r="K268" s="18"/>
      <c r="L268" s="18"/>
      <c r="M268" s="18"/>
      <c r="N268" s="19" t="str">
        <f t="shared" si="22"/>
        <v/>
      </c>
      <c r="O268" s="15"/>
      <c r="P268" s="20" t="str">
        <f t="shared" si="23"/>
        <v/>
      </c>
      <c r="Q268" s="21" t="str">
        <f t="shared" si="24"/>
        <v/>
      </c>
    </row>
    <row r="269" spans="2:17" x14ac:dyDescent="0.2">
      <c r="B269" s="13" t="str">
        <f>IF(D269="","",COUNTA($D$5:D269))</f>
        <v/>
      </c>
      <c r="C269" s="14"/>
      <c r="D269" s="15"/>
      <c r="E269" s="16"/>
      <c r="F269" s="15"/>
      <c r="G269" s="18"/>
      <c r="H269" s="18" t="str">
        <f t="shared" si="20"/>
        <v/>
      </c>
      <c r="I269" s="18"/>
      <c r="J269" s="18" t="str">
        <f t="shared" si="21"/>
        <v/>
      </c>
      <c r="K269" s="18"/>
      <c r="L269" s="18"/>
      <c r="M269" s="18"/>
      <c r="N269" s="19" t="str">
        <f t="shared" si="22"/>
        <v/>
      </c>
      <c r="O269" s="15"/>
      <c r="P269" s="20" t="str">
        <f t="shared" si="23"/>
        <v/>
      </c>
      <c r="Q269" s="21" t="str">
        <f t="shared" si="24"/>
        <v/>
      </c>
    </row>
    <row r="270" spans="2:17" x14ac:dyDescent="0.2">
      <c r="B270" s="13" t="str">
        <f>IF(D270="","",COUNTA($D$5:D270))</f>
        <v/>
      </c>
      <c r="C270" s="14"/>
      <c r="D270" s="15"/>
      <c r="E270" s="16"/>
      <c r="F270" s="15"/>
      <c r="G270" s="18"/>
      <c r="H270" s="18" t="str">
        <f t="shared" si="20"/>
        <v/>
      </c>
      <c r="I270" s="18"/>
      <c r="J270" s="18" t="str">
        <f t="shared" si="21"/>
        <v/>
      </c>
      <c r="K270" s="18"/>
      <c r="L270" s="18"/>
      <c r="M270" s="18"/>
      <c r="N270" s="19" t="str">
        <f t="shared" si="22"/>
        <v/>
      </c>
      <c r="O270" s="15"/>
      <c r="P270" s="20" t="str">
        <f t="shared" si="23"/>
        <v/>
      </c>
      <c r="Q270" s="21" t="str">
        <f t="shared" si="24"/>
        <v/>
      </c>
    </row>
    <row r="271" spans="2:17" x14ac:dyDescent="0.2">
      <c r="B271" s="13" t="str">
        <f>IF(D271="","",COUNTA($D$5:D271))</f>
        <v/>
      </c>
      <c r="C271" s="14"/>
      <c r="D271" s="15"/>
      <c r="E271" s="16"/>
      <c r="F271" s="15"/>
      <c r="G271" s="18"/>
      <c r="H271" s="18" t="str">
        <f t="shared" si="20"/>
        <v/>
      </c>
      <c r="I271" s="18"/>
      <c r="J271" s="18" t="str">
        <f t="shared" si="21"/>
        <v/>
      </c>
      <c r="K271" s="18"/>
      <c r="L271" s="18"/>
      <c r="M271" s="18"/>
      <c r="N271" s="19" t="str">
        <f t="shared" si="22"/>
        <v/>
      </c>
      <c r="O271" s="15"/>
      <c r="P271" s="20" t="str">
        <f t="shared" si="23"/>
        <v/>
      </c>
      <c r="Q271" s="21" t="str">
        <f t="shared" si="24"/>
        <v/>
      </c>
    </row>
    <row r="272" spans="2:17" x14ac:dyDescent="0.2">
      <c r="B272" s="13" t="str">
        <f>IF(D272="","",COUNTA($D$5:D272))</f>
        <v/>
      </c>
      <c r="C272" s="14"/>
      <c r="D272" s="15"/>
      <c r="E272" s="16"/>
      <c r="F272" s="15"/>
      <c r="G272" s="18"/>
      <c r="H272" s="18" t="str">
        <f t="shared" si="20"/>
        <v/>
      </c>
      <c r="I272" s="18"/>
      <c r="J272" s="18" t="str">
        <f t="shared" si="21"/>
        <v/>
      </c>
      <c r="K272" s="18"/>
      <c r="L272" s="18"/>
      <c r="M272" s="18"/>
      <c r="N272" s="19" t="str">
        <f t="shared" si="22"/>
        <v/>
      </c>
      <c r="O272" s="15"/>
      <c r="P272" s="20" t="str">
        <f t="shared" si="23"/>
        <v/>
      </c>
      <c r="Q272" s="21" t="str">
        <f t="shared" si="24"/>
        <v/>
      </c>
    </row>
    <row r="273" spans="2:17" x14ac:dyDescent="0.2">
      <c r="B273" s="13" t="str">
        <f>IF(D273="","",COUNTA($D$5:D273))</f>
        <v/>
      </c>
      <c r="C273" s="14"/>
      <c r="D273" s="15"/>
      <c r="E273" s="16"/>
      <c r="F273" s="15"/>
      <c r="G273" s="18"/>
      <c r="H273" s="18" t="str">
        <f t="shared" si="20"/>
        <v/>
      </c>
      <c r="I273" s="18"/>
      <c r="J273" s="18" t="str">
        <f t="shared" si="21"/>
        <v/>
      </c>
      <c r="K273" s="18"/>
      <c r="L273" s="18"/>
      <c r="M273" s="18"/>
      <c r="N273" s="19" t="str">
        <f t="shared" si="22"/>
        <v/>
      </c>
      <c r="O273" s="15"/>
      <c r="P273" s="20" t="str">
        <f t="shared" si="23"/>
        <v/>
      </c>
      <c r="Q273" s="21" t="str">
        <f t="shared" si="24"/>
        <v/>
      </c>
    </row>
    <row r="274" spans="2:17" x14ac:dyDescent="0.2">
      <c r="B274" s="13" t="str">
        <f>IF(D274="","",COUNTA($D$5:D274))</f>
        <v/>
      </c>
      <c r="C274" s="14"/>
      <c r="D274" s="15"/>
      <c r="E274" s="16"/>
      <c r="F274" s="15"/>
      <c r="G274" s="18"/>
      <c r="H274" s="18" t="str">
        <f t="shared" si="20"/>
        <v/>
      </c>
      <c r="I274" s="18"/>
      <c r="J274" s="18" t="str">
        <f t="shared" si="21"/>
        <v/>
      </c>
      <c r="K274" s="18"/>
      <c r="L274" s="18"/>
      <c r="M274" s="18"/>
      <c r="N274" s="19" t="str">
        <f t="shared" si="22"/>
        <v/>
      </c>
      <c r="O274" s="15"/>
      <c r="P274" s="20" t="str">
        <f t="shared" si="23"/>
        <v/>
      </c>
      <c r="Q274" s="21" t="str">
        <f t="shared" si="24"/>
        <v/>
      </c>
    </row>
    <row r="275" spans="2:17" x14ac:dyDescent="0.2">
      <c r="B275" s="13" t="str">
        <f>IF(D275="","",COUNTA($D$5:D275))</f>
        <v/>
      </c>
      <c r="C275" s="14"/>
      <c r="D275" s="15"/>
      <c r="E275" s="16"/>
      <c r="F275" s="15"/>
      <c r="G275" s="18"/>
      <c r="H275" s="18" t="str">
        <f t="shared" si="20"/>
        <v/>
      </c>
      <c r="I275" s="18"/>
      <c r="J275" s="18" t="str">
        <f t="shared" si="21"/>
        <v/>
      </c>
      <c r="K275" s="18"/>
      <c r="L275" s="18"/>
      <c r="M275" s="18"/>
      <c r="N275" s="19" t="str">
        <f t="shared" si="22"/>
        <v/>
      </c>
      <c r="O275" s="15"/>
      <c r="P275" s="20" t="str">
        <f t="shared" si="23"/>
        <v/>
      </c>
      <c r="Q275" s="21" t="str">
        <f t="shared" si="24"/>
        <v/>
      </c>
    </row>
    <row r="276" spans="2:17" x14ac:dyDescent="0.2">
      <c r="B276" s="13" t="str">
        <f>IF(D276="","",COUNTA($D$5:D276))</f>
        <v/>
      </c>
      <c r="C276" s="14"/>
      <c r="D276" s="15"/>
      <c r="E276" s="16"/>
      <c r="F276" s="15"/>
      <c r="G276" s="18"/>
      <c r="H276" s="18" t="str">
        <f t="shared" si="20"/>
        <v/>
      </c>
      <c r="I276" s="18"/>
      <c r="J276" s="18" t="str">
        <f t="shared" si="21"/>
        <v/>
      </c>
      <c r="K276" s="18"/>
      <c r="L276" s="18"/>
      <c r="M276" s="18"/>
      <c r="N276" s="19" t="str">
        <f t="shared" si="22"/>
        <v/>
      </c>
      <c r="O276" s="15"/>
      <c r="P276" s="20" t="str">
        <f t="shared" si="23"/>
        <v/>
      </c>
      <c r="Q276" s="21" t="str">
        <f t="shared" si="24"/>
        <v/>
      </c>
    </row>
    <row r="277" spans="2:17" x14ac:dyDescent="0.2">
      <c r="B277" s="13" t="str">
        <f>IF(D277="","",COUNTA($D$5:D277))</f>
        <v/>
      </c>
      <c r="C277" s="14"/>
      <c r="D277" s="15"/>
      <c r="E277" s="16"/>
      <c r="F277" s="15"/>
      <c r="G277" s="18"/>
      <c r="H277" s="18" t="str">
        <f t="shared" si="20"/>
        <v/>
      </c>
      <c r="I277" s="18"/>
      <c r="J277" s="18" t="str">
        <f t="shared" si="21"/>
        <v/>
      </c>
      <c r="K277" s="18"/>
      <c r="L277" s="18"/>
      <c r="M277" s="18"/>
      <c r="N277" s="19" t="str">
        <f t="shared" si="22"/>
        <v/>
      </c>
      <c r="O277" s="15"/>
      <c r="P277" s="20" t="str">
        <f t="shared" si="23"/>
        <v/>
      </c>
      <c r="Q277" s="21" t="str">
        <f t="shared" si="24"/>
        <v/>
      </c>
    </row>
    <row r="278" spans="2:17" x14ac:dyDescent="0.2">
      <c r="B278" s="13" t="str">
        <f>IF(D278="","",COUNTA($D$5:D278))</f>
        <v/>
      </c>
      <c r="C278" s="14"/>
      <c r="D278" s="15"/>
      <c r="E278" s="16"/>
      <c r="F278" s="15"/>
      <c r="G278" s="18"/>
      <c r="H278" s="18" t="str">
        <f t="shared" si="20"/>
        <v/>
      </c>
      <c r="I278" s="18"/>
      <c r="J278" s="18" t="str">
        <f t="shared" si="21"/>
        <v/>
      </c>
      <c r="K278" s="18"/>
      <c r="L278" s="18"/>
      <c r="M278" s="18"/>
      <c r="N278" s="19" t="str">
        <f t="shared" si="22"/>
        <v/>
      </c>
      <c r="O278" s="15"/>
      <c r="P278" s="20" t="str">
        <f t="shared" si="23"/>
        <v/>
      </c>
      <c r="Q278" s="21" t="str">
        <f t="shared" si="24"/>
        <v/>
      </c>
    </row>
    <row r="279" spans="2:17" x14ac:dyDescent="0.2">
      <c r="B279" s="13" t="str">
        <f>IF(D279="","",COUNTA($D$5:D279))</f>
        <v/>
      </c>
      <c r="C279" s="14"/>
      <c r="D279" s="15"/>
      <c r="E279" s="16"/>
      <c r="F279" s="15"/>
      <c r="G279" s="18"/>
      <c r="H279" s="18" t="str">
        <f t="shared" si="20"/>
        <v/>
      </c>
      <c r="I279" s="18"/>
      <c r="J279" s="18" t="str">
        <f t="shared" si="21"/>
        <v/>
      </c>
      <c r="K279" s="18"/>
      <c r="L279" s="18"/>
      <c r="M279" s="18"/>
      <c r="N279" s="19" t="str">
        <f t="shared" si="22"/>
        <v/>
      </c>
      <c r="O279" s="15"/>
      <c r="P279" s="20" t="str">
        <f t="shared" si="23"/>
        <v/>
      </c>
      <c r="Q279" s="21" t="str">
        <f t="shared" si="24"/>
        <v/>
      </c>
    </row>
    <row r="280" spans="2:17" x14ac:dyDescent="0.2">
      <c r="B280" s="13" t="str">
        <f>IF(D280="","",COUNTA($D$5:D280))</f>
        <v/>
      </c>
      <c r="C280" s="14"/>
      <c r="D280" s="15"/>
      <c r="E280" s="16"/>
      <c r="F280" s="15"/>
      <c r="G280" s="18"/>
      <c r="H280" s="18" t="str">
        <f t="shared" si="20"/>
        <v/>
      </c>
      <c r="I280" s="18"/>
      <c r="J280" s="18" t="str">
        <f t="shared" si="21"/>
        <v/>
      </c>
      <c r="K280" s="18"/>
      <c r="L280" s="18"/>
      <c r="M280" s="18"/>
      <c r="N280" s="19" t="str">
        <f t="shared" si="22"/>
        <v/>
      </c>
      <c r="O280" s="15"/>
      <c r="P280" s="20" t="str">
        <f t="shared" si="23"/>
        <v/>
      </c>
      <c r="Q280" s="21" t="str">
        <f t="shared" si="24"/>
        <v/>
      </c>
    </row>
    <row r="281" spans="2:17" x14ac:dyDescent="0.2">
      <c r="B281" s="13" t="str">
        <f>IF(D281="","",COUNTA($D$5:D281))</f>
        <v/>
      </c>
      <c r="C281" s="14"/>
      <c r="D281" s="15"/>
      <c r="E281" s="16"/>
      <c r="F281" s="15"/>
      <c r="G281" s="18"/>
      <c r="H281" s="18" t="str">
        <f t="shared" si="20"/>
        <v/>
      </c>
      <c r="I281" s="18"/>
      <c r="J281" s="18" t="str">
        <f t="shared" si="21"/>
        <v/>
      </c>
      <c r="K281" s="18"/>
      <c r="L281" s="18"/>
      <c r="M281" s="18"/>
      <c r="N281" s="19" t="str">
        <f t="shared" si="22"/>
        <v/>
      </c>
      <c r="O281" s="15"/>
      <c r="P281" s="20" t="str">
        <f t="shared" si="23"/>
        <v/>
      </c>
      <c r="Q281" s="21" t="str">
        <f t="shared" si="24"/>
        <v/>
      </c>
    </row>
    <row r="282" spans="2:17" x14ac:dyDescent="0.2">
      <c r="B282" s="13" t="str">
        <f>IF(D282="","",COUNTA($D$5:D282))</f>
        <v/>
      </c>
      <c r="C282" s="14"/>
      <c r="D282" s="15"/>
      <c r="E282" s="16"/>
      <c r="F282" s="15"/>
      <c r="G282" s="18"/>
      <c r="H282" s="18" t="str">
        <f t="shared" si="20"/>
        <v/>
      </c>
      <c r="I282" s="18"/>
      <c r="J282" s="18" t="str">
        <f t="shared" si="21"/>
        <v/>
      </c>
      <c r="K282" s="18"/>
      <c r="L282" s="18"/>
      <c r="M282" s="18"/>
      <c r="N282" s="19" t="str">
        <f t="shared" si="22"/>
        <v/>
      </c>
      <c r="O282" s="15"/>
      <c r="P282" s="20" t="str">
        <f t="shared" si="23"/>
        <v/>
      </c>
      <c r="Q282" s="21" t="str">
        <f t="shared" si="24"/>
        <v/>
      </c>
    </row>
    <row r="283" spans="2:17" x14ac:dyDescent="0.2">
      <c r="B283" s="13" t="str">
        <f>IF(D283="","",COUNTA($D$5:D283))</f>
        <v/>
      </c>
      <c r="C283" s="14"/>
      <c r="D283" s="15"/>
      <c r="E283" s="16"/>
      <c r="F283" s="15"/>
      <c r="G283" s="18"/>
      <c r="H283" s="18" t="str">
        <f t="shared" si="20"/>
        <v/>
      </c>
      <c r="I283" s="18"/>
      <c r="J283" s="18" t="str">
        <f t="shared" si="21"/>
        <v/>
      </c>
      <c r="K283" s="18"/>
      <c r="L283" s="18"/>
      <c r="M283" s="18"/>
      <c r="N283" s="19" t="str">
        <f t="shared" si="22"/>
        <v/>
      </c>
      <c r="O283" s="15"/>
      <c r="P283" s="20" t="str">
        <f t="shared" si="23"/>
        <v/>
      </c>
      <c r="Q283" s="21" t="str">
        <f t="shared" si="24"/>
        <v/>
      </c>
    </row>
    <row r="284" spans="2:17" x14ac:dyDescent="0.2">
      <c r="B284" s="13" t="str">
        <f>IF(D284="","",COUNTA($D$5:D284))</f>
        <v/>
      </c>
      <c r="C284" s="14"/>
      <c r="D284" s="15"/>
      <c r="E284" s="16"/>
      <c r="F284" s="15"/>
      <c r="G284" s="18"/>
      <c r="H284" s="18" t="str">
        <f t="shared" si="20"/>
        <v/>
      </c>
      <c r="I284" s="18"/>
      <c r="J284" s="18" t="str">
        <f t="shared" si="21"/>
        <v/>
      </c>
      <c r="K284" s="18"/>
      <c r="L284" s="18"/>
      <c r="M284" s="18"/>
      <c r="N284" s="19" t="str">
        <f t="shared" si="22"/>
        <v/>
      </c>
      <c r="O284" s="15"/>
      <c r="P284" s="20" t="str">
        <f t="shared" si="23"/>
        <v/>
      </c>
      <c r="Q284" s="21" t="str">
        <f t="shared" si="24"/>
        <v/>
      </c>
    </row>
    <row r="285" spans="2:17" x14ac:dyDescent="0.2">
      <c r="B285" s="13" t="str">
        <f>IF(D285="","",COUNTA($D$5:D285))</f>
        <v/>
      </c>
      <c r="C285" s="14"/>
      <c r="D285" s="15"/>
      <c r="E285" s="16"/>
      <c r="F285" s="15"/>
      <c r="G285" s="18"/>
      <c r="H285" s="18" t="str">
        <f t="shared" si="20"/>
        <v/>
      </c>
      <c r="I285" s="18"/>
      <c r="J285" s="18" t="str">
        <f t="shared" si="21"/>
        <v/>
      </c>
      <c r="K285" s="18"/>
      <c r="L285" s="18"/>
      <c r="M285" s="18"/>
      <c r="N285" s="19" t="str">
        <f t="shared" si="22"/>
        <v/>
      </c>
      <c r="O285" s="15"/>
      <c r="P285" s="20" t="str">
        <f t="shared" si="23"/>
        <v/>
      </c>
      <c r="Q285" s="21" t="str">
        <f t="shared" si="24"/>
        <v/>
      </c>
    </row>
    <row r="286" spans="2:17" x14ac:dyDescent="0.2">
      <c r="B286" s="13" t="str">
        <f>IF(D286="","",COUNTA($D$5:D286))</f>
        <v/>
      </c>
      <c r="C286" s="14"/>
      <c r="D286" s="15"/>
      <c r="E286" s="16"/>
      <c r="F286" s="15"/>
      <c r="G286" s="18"/>
      <c r="H286" s="18" t="str">
        <f t="shared" si="20"/>
        <v/>
      </c>
      <c r="I286" s="18"/>
      <c r="J286" s="18" t="str">
        <f t="shared" si="21"/>
        <v/>
      </c>
      <c r="K286" s="18"/>
      <c r="L286" s="18"/>
      <c r="M286" s="18"/>
      <c r="N286" s="19" t="str">
        <f t="shared" si="22"/>
        <v/>
      </c>
      <c r="O286" s="15"/>
      <c r="P286" s="20" t="str">
        <f t="shared" si="23"/>
        <v/>
      </c>
      <c r="Q286" s="21" t="str">
        <f t="shared" si="24"/>
        <v/>
      </c>
    </row>
    <row r="287" spans="2:17" x14ac:dyDescent="0.2">
      <c r="B287" s="13" t="str">
        <f>IF(D287="","",COUNTA($D$5:D287))</f>
        <v/>
      </c>
      <c r="C287" s="14"/>
      <c r="D287" s="15"/>
      <c r="E287" s="16"/>
      <c r="F287" s="15"/>
      <c r="G287" s="18"/>
      <c r="H287" s="18" t="str">
        <f t="shared" si="20"/>
        <v/>
      </c>
      <c r="I287" s="18"/>
      <c r="J287" s="18" t="str">
        <f t="shared" si="21"/>
        <v/>
      </c>
      <c r="K287" s="18"/>
      <c r="L287" s="18"/>
      <c r="M287" s="18"/>
      <c r="N287" s="19" t="str">
        <f t="shared" si="22"/>
        <v/>
      </c>
      <c r="O287" s="15"/>
      <c r="P287" s="20" t="str">
        <f t="shared" si="23"/>
        <v/>
      </c>
      <c r="Q287" s="21" t="str">
        <f t="shared" si="24"/>
        <v/>
      </c>
    </row>
    <row r="288" spans="2:17" x14ac:dyDescent="0.2">
      <c r="B288" s="13" t="str">
        <f>IF(D288="","",COUNTA($D$5:D288))</f>
        <v/>
      </c>
      <c r="C288" s="14"/>
      <c r="D288" s="15"/>
      <c r="E288" s="16"/>
      <c r="F288" s="15"/>
      <c r="G288" s="18"/>
      <c r="H288" s="18" t="str">
        <f t="shared" si="20"/>
        <v/>
      </c>
      <c r="I288" s="18"/>
      <c r="J288" s="18" t="str">
        <f t="shared" si="21"/>
        <v/>
      </c>
      <c r="K288" s="18"/>
      <c r="L288" s="18"/>
      <c r="M288" s="18"/>
      <c r="N288" s="19" t="str">
        <f t="shared" si="22"/>
        <v/>
      </c>
      <c r="O288" s="15"/>
      <c r="P288" s="20" t="str">
        <f t="shared" si="23"/>
        <v/>
      </c>
      <c r="Q288" s="21" t="str">
        <f t="shared" si="24"/>
        <v/>
      </c>
    </row>
    <row r="289" spans="2:17" x14ac:dyDescent="0.2">
      <c r="B289" s="13" t="str">
        <f>IF(D289="","",COUNTA($D$5:D289))</f>
        <v/>
      </c>
      <c r="C289" s="14"/>
      <c r="D289" s="15"/>
      <c r="E289" s="16"/>
      <c r="F289" s="15"/>
      <c r="G289" s="18"/>
      <c r="H289" s="18" t="str">
        <f t="shared" si="20"/>
        <v/>
      </c>
      <c r="I289" s="18"/>
      <c r="J289" s="18" t="str">
        <f t="shared" si="21"/>
        <v/>
      </c>
      <c r="K289" s="18"/>
      <c r="L289" s="18"/>
      <c r="M289" s="18"/>
      <c r="N289" s="19" t="str">
        <f t="shared" si="22"/>
        <v/>
      </c>
      <c r="O289" s="15"/>
      <c r="P289" s="20" t="str">
        <f t="shared" si="23"/>
        <v/>
      </c>
      <c r="Q289" s="21" t="str">
        <f t="shared" si="24"/>
        <v/>
      </c>
    </row>
    <row r="290" spans="2:17" x14ac:dyDescent="0.2">
      <c r="B290" s="13" t="str">
        <f>IF(D290="","",COUNTA($D$5:D290))</f>
        <v/>
      </c>
      <c r="C290" s="14"/>
      <c r="D290" s="15"/>
      <c r="E290" s="16"/>
      <c r="F290" s="15"/>
      <c r="G290" s="18"/>
      <c r="H290" s="18" t="str">
        <f t="shared" si="20"/>
        <v/>
      </c>
      <c r="I290" s="18"/>
      <c r="J290" s="18" t="str">
        <f t="shared" si="21"/>
        <v/>
      </c>
      <c r="K290" s="18"/>
      <c r="L290" s="18"/>
      <c r="M290" s="18"/>
      <c r="N290" s="19" t="str">
        <f t="shared" si="22"/>
        <v/>
      </c>
      <c r="O290" s="15"/>
      <c r="P290" s="20" t="str">
        <f t="shared" si="23"/>
        <v/>
      </c>
      <c r="Q290" s="21" t="str">
        <f t="shared" si="24"/>
        <v/>
      </c>
    </row>
    <row r="291" spans="2:17" x14ac:dyDescent="0.2">
      <c r="B291" s="13" t="str">
        <f>IF(D291="","",COUNTA($D$5:D291))</f>
        <v/>
      </c>
      <c r="C291" s="14"/>
      <c r="D291" s="15"/>
      <c r="E291" s="16"/>
      <c r="F291" s="15"/>
      <c r="G291" s="18"/>
      <c r="H291" s="18" t="str">
        <f t="shared" si="20"/>
        <v/>
      </c>
      <c r="I291" s="18"/>
      <c r="J291" s="18" t="str">
        <f t="shared" si="21"/>
        <v/>
      </c>
      <c r="K291" s="18"/>
      <c r="L291" s="18"/>
      <c r="M291" s="18"/>
      <c r="N291" s="19" t="str">
        <f t="shared" si="22"/>
        <v/>
      </c>
      <c r="O291" s="15"/>
      <c r="P291" s="20" t="str">
        <f t="shared" si="23"/>
        <v/>
      </c>
      <c r="Q291" s="21" t="str">
        <f t="shared" si="24"/>
        <v/>
      </c>
    </row>
    <row r="292" spans="2:17" x14ac:dyDescent="0.2">
      <c r="B292" s="13" t="str">
        <f>IF(D292="","",COUNTA($D$5:D292))</f>
        <v/>
      </c>
      <c r="C292" s="14"/>
      <c r="D292" s="15"/>
      <c r="E292" s="16"/>
      <c r="F292" s="15"/>
      <c r="G292" s="18"/>
      <c r="H292" s="18" t="str">
        <f t="shared" si="20"/>
        <v/>
      </c>
      <c r="I292" s="18"/>
      <c r="J292" s="18" t="str">
        <f t="shared" si="21"/>
        <v/>
      </c>
      <c r="K292" s="18"/>
      <c r="L292" s="18"/>
      <c r="M292" s="18"/>
      <c r="N292" s="19" t="str">
        <f t="shared" si="22"/>
        <v/>
      </c>
      <c r="O292" s="15"/>
      <c r="P292" s="20" t="str">
        <f t="shared" si="23"/>
        <v/>
      </c>
      <c r="Q292" s="21" t="str">
        <f t="shared" si="24"/>
        <v/>
      </c>
    </row>
    <row r="293" spans="2:17" x14ac:dyDescent="0.2">
      <c r="B293" s="13" t="str">
        <f>IF(D293="","",COUNTA($D$5:D293))</f>
        <v/>
      </c>
      <c r="C293" s="14"/>
      <c r="D293" s="15"/>
      <c r="E293" s="16"/>
      <c r="F293" s="15"/>
      <c r="G293" s="18"/>
      <c r="H293" s="18" t="str">
        <f t="shared" si="20"/>
        <v/>
      </c>
      <c r="I293" s="18"/>
      <c r="J293" s="18" t="str">
        <f t="shared" si="21"/>
        <v/>
      </c>
      <c r="K293" s="18"/>
      <c r="L293" s="18"/>
      <c r="M293" s="18"/>
      <c r="N293" s="19" t="str">
        <f t="shared" si="22"/>
        <v/>
      </c>
      <c r="O293" s="15"/>
      <c r="P293" s="20" t="str">
        <f t="shared" si="23"/>
        <v/>
      </c>
      <c r="Q293" s="21" t="str">
        <f t="shared" si="24"/>
        <v/>
      </c>
    </row>
    <row r="294" spans="2:17" x14ac:dyDescent="0.2">
      <c r="B294" s="13" t="str">
        <f>IF(D294="","",COUNTA($D$5:D294))</f>
        <v/>
      </c>
      <c r="C294" s="14"/>
      <c r="D294" s="15"/>
      <c r="E294" s="16"/>
      <c r="F294" s="15"/>
      <c r="G294" s="18"/>
      <c r="H294" s="18" t="str">
        <f t="shared" si="20"/>
        <v/>
      </c>
      <c r="I294" s="18"/>
      <c r="J294" s="18" t="str">
        <f t="shared" si="21"/>
        <v/>
      </c>
      <c r="K294" s="18"/>
      <c r="L294" s="18"/>
      <c r="M294" s="18"/>
      <c r="N294" s="19" t="str">
        <f t="shared" si="22"/>
        <v/>
      </c>
      <c r="O294" s="15"/>
      <c r="P294" s="20" t="str">
        <f t="shared" si="23"/>
        <v/>
      </c>
      <c r="Q294" s="21" t="str">
        <f t="shared" si="24"/>
        <v/>
      </c>
    </row>
    <row r="295" spans="2:17" x14ac:dyDescent="0.2">
      <c r="B295" s="13" t="str">
        <f>IF(D295="","",COUNTA($D$5:D295))</f>
        <v/>
      </c>
      <c r="C295" s="14"/>
      <c r="D295" s="15"/>
      <c r="E295" s="16"/>
      <c r="F295" s="15"/>
      <c r="G295" s="18"/>
      <c r="H295" s="18" t="str">
        <f t="shared" si="20"/>
        <v/>
      </c>
      <c r="I295" s="18"/>
      <c r="J295" s="18" t="str">
        <f t="shared" si="21"/>
        <v/>
      </c>
      <c r="K295" s="18"/>
      <c r="L295" s="18"/>
      <c r="M295" s="18"/>
      <c r="N295" s="19" t="str">
        <f t="shared" si="22"/>
        <v/>
      </c>
      <c r="O295" s="15"/>
      <c r="P295" s="20" t="str">
        <f t="shared" si="23"/>
        <v/>
      </c>
      <c r="Q295" s="21" t="str">
        <f t="shared" si="24"/>
        <v/>
      </c>
    </row>
    <row r="296" spans="2:17" x14ac:dyDescent="0.2">
      <c r="B296" s="13" t="str">
        <f>IF(D296="","",COUNTA($D$5:D296))</f>
        <v/>
      </c>
      <c r="C296" s="14"/>
      <c r="D296" s="15"/>
      <c r="E296" s="16"/>
      <c r="F296" s="15"/>
      <c r="G296" s="18"/>
      <c r="H296" s="18" t="str">
        <f t="shared" si="20"/>
        <v/>
      </c>
      <c r="I296" s="18"/>
      <c r="J296" s="18" t="str">
        <f t="shared" si="21"/>
        <v/>
      </c>
      <c r="K296" s="18"/>
      <c r="L296" s="18"/>
      <c r="M296" s="18"/>
      <c r="N296" s="19" t="str">
        <f t="shared" si="22"/>
        <v/>
      </c>
      <c r="O296" s="15"/>
      <c r="P296" s="20" t="str">
        <f t="shared" si="23"/>
        <v/>
      </c>
      <c r="Q296" s="21" t="str">
        <f t="shared" si="24"/>
        <v/>
      </c>
    </row>
    <row r="297" spans="2:17" x14ac:dyDescent="0.2">
      <c r="B297" s="13" t="str">
        <f>IF(D297="","",COUNTA($D$5:D297))</f>
        <v/>
      </c>
      <c r="C297" s="14"/>
      <c r="D297" s="15"/>
      <c r="E297" s="16"/>
      <c r="F297" s="15"/>
      <c r="G297" s="18"/>
      <c r="H297" s="18" t="str">
        <f t="shared" si="20"/>
        <v/>
      </c>
      <c r="I297" s="18"/>
      <c r="J297" s="18" t="str">
        <f t="shared" si="21"/>
        <v/>
      </c>
      <c r="K297" s="18"/>
      <c r="L297" s="18"/>
      <c r="M297" s="18"/>
      <c r="N297" s="19" t="str">
        <f t="shared" si="22"/>
        <v/>
      </c>
      <c r="O297" s="15"/>
      <c r="P297" s="20" t="str">
        <f t="shared" si="23"/>
        <v/>
      </c>
      <c r="Q297" s="21" t="str">
        <f t="shared" si="24"/>
        <v/>
      </c>
    </row>
    <row r="298" spans="2:17" x14ac:dyDescent="0.2">
      <c r="B298" s="13" t="str">
        <f>IF(D298="","",COUNTA($D$5:D298))</f>
        <v/>
      </c>
      <c r="C298" s="14"/>
      <c r="D298" s="15"/>
      <c r="E298" s="16"/>
      <c r="F298" s="15"/>
      <c r="G298" s="18"/>
      <c r="H298" s="18" t="str">
        <f t="shared" si="20"/>
        <v/>
      </c>
      <c r="I298" s="18"/>
      <c r="J298" s="18" t="str">
        <f t="shared" si="21"/>
        <v/>
      </c>
      <c r="K298" s="18"/>
      <c r="L298" s="18"/>
      <c r="M298" s="18"/>
      <c r="N298" s="19" t="str">
        <f t="shared" si="22"/>
        <v/>
      </c>
      <c r="O298" s="15"/>
      <c r="P298" s="20" t="str">
        <f t="shared" si="23"/>
        <v/>
      </c>
      <c r="Q298" s="21" t="str">
        <f t="shared" si="24"/>
        <v/>
      </c>
    </row>
    <row r="299" spans="2:17" x14ac:dyDescent="0.2">
      <c r="B299" s="13" t="str">
        <f>IF(D299="","",COUNTA($D$5:D299))</f>
        <v/>
      </c>
      <c r="C299" s="14"/>
      <c r="D299" s="15"/>
      <c r="E299" s="16"/>
      <c r="F299" s="15"/>
      <c r="G299" s="18"/>
      <c r="H299" s="18" t="str">
        <f t="shared" si="20"/>
        <v/>
      </c>
      <c r="I299" s="18"/>
      <c r="J299" s="18" t="str">
        <f t="shared" si="21"/>
        <v/>
      </c>
      <c r="K299" s="18"/>
      <c r="L299" s="18"/>
      <c r="M299" s="18"/>
      <c r="N299" s="19" t="str">
        <f t="shared" si="22"/>
        <v/>
      </c>
      <c r="O299" s="15"/>
      <c r="P299" s="20" t="str">
        <f t="shared" si="23"/>
        <v/>
      </c>
      <c r="Q299" s="21" t="str">
        <f t="shared" si="24"/>
        <v/>
      </c>
    </row>
    <row r="300" spans="2:17" x14ac:dyDescent="0.2">
      <c r="B300" s="13" t="str">
        <f>IF(D300="","",COUNTA($D$5:D300))</f>
        <v/>
      </c>
      <c r="C300" s="14"/>
      <c r="D300" s="15"/>
      <c r="E300" s="16"/>
      <c r="F300" s="15"/>
      <c r="G300" s="18"/>
      <c r="H300" s="18" t="str">
        <f t="shared" si="20"/>
        <v/>
      </c>
      <c r="I300" s="18"/>
      <c r="J300" s="18" t="str">
        <f t="shared" si="21"/>
        <v/>
      </c>
      <c r="K300" s="18"/>
      <c r="L300" s="18"/>
      <c r="M300" s="18"/>
      <c r="N300" s="19" t="str">
        <f t="shared" si="22"/>
        <v/>
      </c>
      <c r="O300" s="15"/>
      <c r="P300" s="20" t="str">
        <f t="shared" si="23"/>
        <v/>
      </c>
      <c r="Q300" s="21" t="str">
        <f t="shared" si="24"/>
        <v/>
      </c>
    </row>
    <row r="301" spans="2:17" x14ac:dyDescent="0.2">
      <c r="B301" s="13" t="str">
        <f>IF(D301="","",COUNTA($D$5:D301))</f>
        <v/>
      </c>
      <c r="C301" s="14"/>
      <c r="D301" s="15"/>
      <c r="E301" s="16"/>
      <c r="F301" s="15"/>
      <c r="G301" s="18"/>
      <c r="H301" s="18" t="str">
        <f t="shared" si="20"/>
        <v/>
      </c>
      <c r="I301" s="18"/>
      <c r="J301" s="18" t="str">
        <f t="shared" si="21"/>
        <v/>
      </c>
      <c r="K301" s="18"/>
      <c r="L301" s="18"/>
      <c r="M301" s="18"/>
      <c r="N301" s="19" t="str">
        <f t="shared" si="22"/>
        <v/>
      </c>
      <c r="O301" s="15"/>
      <c r="P301" s="20" t="str">
        <f t="shared" si="23"/>
        <v/>
      </c>
      <c r="Q301" s="21" t="str">
        <f t="shared" si="24"/>
        <v/>
      </c>
    </row>
    <row r="302" spans="2:17" x14ac:dyDescent="0.2">
      <c r="B302" s="13" t="str">
        <f>IF(D302="","",COUNTA($D$5:D302))</f>
        <v/>
      </c>
      <c r="C302" s="14"/>
      <c r="D302" s="15"/>
      <c r="E302" s="16"/>
      <c r="F302" s="15"/>
      <c r="G302" s="18"/>
      <c r="H302" s="18" t="str">
        <f t="shared" si="20"/>
        <v/>
      </c>
      <c r="I302" s="18"/>
      <c r="J302" s="18" t="str">
        <f t="shared" si="21"/>
        <v/>
      </c>
      <c r="K302" s="18"/>
      <c r="L302" s="18"/>
      <c r="M302" s="18"/>
      <c r="N302" s="19" t="str">
        <f t="shared" si="22"/>
        <v/>
      </c>
      <c r="O302" s="15"/>
      <c r="P302" s="20" t="str">
        <f t="shared" si="23"/>
        <v/>
      </c>
      <c r="Q302" s="21" t="str">
        <f t="shared" si="24"/>
        <v/>
      </c>
    </row>
    <row r="303" spans="2:17" x14ac:dyDescent="0.2">
      <c r="B303" s="13" t="str">
        <f>IF(D303="","",COUNTA($D$5:D303))</f>
        <v/>
      </c>
      <c r="C303" s="14"/>
      <c r="D303" s="15"/>
      <c r="E303" s="16"/>
      <c r="F303" s="15"/>
      <c r="G303" s="18"/>
      <c r="H303" s="18" t="str">
        <f t="shared" si="20"/>
        <v/>
      </c>
      <c r="I303" s="18"/>
      <c r="J303" s="18" t="str">
        <f t="shared" si="21"/>
        <v/>
      </c>
      <c r="K303" s="18"/>
      <c r="L303" s="18"/>
      <c r="M303" s="18"/>
      <c r="N303" s="19" t="str">
        <f t="shared" si="22"/>
        <v/>
      </c>
      <c r="O303" s="15"/>
      <c r="P303" s="20" t="str">
        <f t="shared" si="23"/>
        <v/>
      </c>
      <c r="Q303" s="21" t="str">
        <f t="shared" si="24"/>
        <v/>
      </c>
    </row>
    <row r="304" spans="2:17" x14ac:dyDescent="0.2">
      <c r="B304" s="13" t="str">
        <f>IF(D304="","",COUNTA($D$5:D304))</f>
        <v/>
      </c>
      <c r="C304" s="14"/>
      <c r="D304" s="15"/>
      <c r="E304" s="16"/>
      <c r="F304" s="15"/>
      <c r="G304" s="18"/>
      <c r="H304" s="18" t="str">
        <f t="shared" si="20"/>
        <v/>
      </c>
      <c r="I304" s="18"/>
      <c r="J304" s="18" t="str">
        <f t="shared" si="21"/>
        <v/>
      </c>
      <c r="K304" s="18"/>
      <c r="L304" s="18"/>
      <c r="M304" s="18"/>
      <c r="N304" s="19" t="str">
        <f t="shared" si="22"/>
        <v/>
      </c>
      <c r="O304" s="15"/>
      <c r="P304" s="20" t="str">
        <f t="shared" si="23"/>
        <v/>
      </c>
      <c r="Q304" s="21" t="str">
        <f t="shared" si="24"/>
        <v/>
      </c>
    </row>
    <row r="305" spans="2:17" x14ac:dyDescent="0.2">
      <c r="B305" s="13" t="str">
        <f>IF(D305="","",COUNTA($D$5:D305))</f>
        <v/>
      </c>
      <c r="C305" s="14"/>
      <c r="D305" s="15"/>
      <c r="E305" s="16"/>
      <c r="F305" s="15"/>
      <c r="G305" s="18"/>
      <c r="H305" s="18" t="str">
        <f t="shared" si="20"/>
        <v/>
      </c>
      <c r="I305" s="18"/>
      <c r="J305" s="18" t="str">
        <f t="shared" si="21"/>
        <v/>
      </c>
      <c r="K305" s="18"/>
      <c r="L305" s="18"/>
      <c r="M305" s="18"/>
      <c r="N305" s="19" t="str">
        <f t="shared" si="22"/>
        <v/>
      </c>
      <c r="O305" s="15"/>
      <c r="P305" s="20" t="str">
        <f t="shared" si="23"/>
        <v/>
      </c>
      <c r="Q305" s="21" t="str">
        <f t="shared" si="24"/>
        <v/>
      </c>
    </row>
    <row r="306" spans="2:17" x14ac:dyDescent="0.2">
      <c r="B306" s="13" t="str">
        <f>IF(D306="","",COUNTA($D$5:D306))</f>
        <v/>
      </c>
      <c r="C306" s="14"/>
      <c r="D306" s="15"/>
      <c r="E306" s="16"/>
      <c r="F306" s="15"/>
      <c r="G306" s="18"/>
      <c r="H306" s="18" t="str">
        <f t="shared" si="20"/>
        <v/>
      </c>
      <c r="I306" s="18"/>
      <c r="J306" s="18" t="str">
        <f t="shared" si="21"/>
        <v/>
      </c>
      <c r="K306" s="18"/>
      <c r="L306" s="18"/>
      <c r="M306" s="18"/>
      <c r="N306" s="19" t="str">
        <f t="shared" si="22"/>
        <v/>
      </c>
      <c r="O306" s="15"/>
      <c r="P306" s="20" t="str">
        <f t="shared" si="23"/>
        <v/>
      </c>
      <c r="Q306" s="21" t="str">
        <f t="shared" si="24"/>
        <v/>
      </c>
    </row>
    <row r="307" spans="2:17" x14ac:dyDescent="0.2">
      <c r="B307" s="13" t="str">
        <f>IF(D307="","",COUNTA($D$5:D307))</f>
        <v/>
      </c>
      <c r="C307" s="14"/>
      <c r="D307" s="15"/>
      <c r="E307" s="16"/>
      <c r="F307" s="15"/>
      <c r="G307" s="18"/>
      <c r="H307" s="18" t="str">
        <f t="shared" si="20"/>
        <v/>
      </c>
      <c r="I307" s="18"/>
      <c r="J307" s="18" t="str">
        <f t="shared" si="21"/>
        <v/>
      </c>
      <c r="K307" s="18"/>
      <c r="L307" s="18"/>
      <c r="M307" s="18"/>
      <c r="N307" s="19" t="str">
        <f t="shared" si="22"/>
        <v/>
      </c>
      <c r="O307" s="15"/>
      <c r="P307" s="20" t="str">
        <f t="shared" si="23"/>
        <v/>
      </c>
      <c r="Q307" s="21" t="str">
        <f t="shared" si="24"/>
        <v/>
      </c>
    </row>
    <row r="308" spans="2:17" x14ac:dyDescent="0.2">
      <c r="B308" s="13" t="str">
        <f>IF(D308="","",COUNTA($D$5:D308))</f>
        <v/>
      </c>
      <c r="C308" s="14"/>
      <c r="D308" s="15"/>
      <c r="E308" s="16"/>
      <c r="F308" s="15"/>
      <c r="G308" s="18"/>
      <c r="H308" s="18" t="str">
        <f t="shared" si="20"/>
        <v/>
      </c>
      <c r="I308" s="18"/>
      <c r="J308" s="18" t="str">
        <f t="shared" si="21"/>
        <v/>
      </c>
      <c r="K308" s="18"/>
      <c r="L308" s="18"/>
      <c r="M308" s="18"/>
      <c r="N308" s="19" t="str">
        <f t="shared" si="22"/>
        <v/>
      </c>
      <c r="O308" s="15"/>
      <c r="P308" s="20" t="str">
        <f t="shared" si="23"/>
        <v/>
      </c>
      <c r="Q308" s="21" t="str">
        <f t="shared" si="24"/>
        <v/>
      </c>
    </row>
    <row r="309" spans="2:17" x14ac:dyDescent="0.2">
      <c r="B309" s="13" t="str">
        <f>IF(D309="","",COUNTA($D$5:D309))</f>
        <v/>
      </c>
      <c r="C309" s="14"/>
      <c r="D309" s="15"/>
      <c r="E309" s="16"/>
      <c r="F309" s="15"/>
      <c r="G309" s="18"/>
      <c r="H309" s="18" t="str">
        <f t="shared" si="20"/>
        <v/>
      </c>
      <c r="I309" s="18"/>
      <c r="J309" s="18" t="str">
        <f t="shared" si="21"/>
        <v/>
      </c>
      <c r="K309" s="18"/>
      <c r="L309" s="18"/>
      <c r="M309" s="18"/>
      <c r="N309" s="19" t="str">
        <f t="shared" si="22"/>
        <v/>
      </c>
      <c r="O309" s="15"/>
      <c r="P309" s="20" t="str">
        <f t="shared" si="23"/>
        <v/>
      </c>
      <c r="Q309" s="21" t="str">
        <f t="shared" si="24"/>
        <v/>
      </c>
    </row>
    <row r="310" spans="2:17" x14ac:dyDescent="0.2">
      <c r="B310" s="13" t="str">
        <f>IF(D310="","",COUNTA($D$5:D310))</f>
        <v/>
      </c>
      <c r="C310" s="14"/>
      <c r="D310" s="15"/>
      <c r="E310" s="16"/>
      <c r="F310" s="15"/>
      <c r="G310" s="18"/>
      <c r="H310" s="18" t="str">
        <f t="shared" si="20"/>
        <v/>
      </c>
      <c r="I310" s="18"/>
      <c r="J310" s="18" t="str">
        <f t="shared" si="21"/>
        <v/>
      </c>
      <c r="K310" s="18"/>
      <c r="L310" s="18"/>
      <c r="M310" s="18"/>
      <c r="N310" s="19" t="str">
        <f t="shared" si="22"/>
        <v/>
      </c>
      <c r="O310" s="15"/>
      <c r="P310" s="20" t="str">
        <f t="shared" si="23"/>
        <v/>
      </c>
      <c r="Q310" s="21" t="str">
        <f t="shared" si="24"/>
        <v/>
      </c>
    </row>
    <row r="311" spans="2:17" x14ac:dyDescent="0.2">
      <c r="B311" s="13" t="str">
        <f>IF(D311="","",COUNTA($D$5:D311))</f>
        <v/>
      </c>
      <c r="C311" s="14"/>
      <c r="D311" s="15"/>
      <c r="E311" s="16"/>
      <c r="F311" s="15"/>
      <c r="G311" s="18"/>
      <c r="H311" s="18" t="str">
        <f t="shared" si="20"/>
        <v/>
      </c>
      <c r="I311" s="18"/>
      <c r="J311" s="18" t="str">
        <f t="shared" si="21"/>
        <v/>
      </c>
      <c r="K311" s="18"/>
      <c r="L311" s="18"/>
      <c r="M311" s="18"/>
      <c r="N311" s="19" t="str">
        <f t="shared" si="22"/>
        <v/>
      </c>
      <c r="O311" s="15"/>
      <c r="P311" s="20" t="str">
        <f t="shared" si="23"/>
        <v/>
      </c>
      <c r="Q311" s="21" t="str">
        <f t="shared" si="24"/>
        <v/>
      </c>
    </row>
    <row r="312" spans="2:17" x14ac:dyDescent="0.2">
      <c r="B312" s="13" t="str">
        <f>IF(D312="","",COUNTA($D$5:D312))</f>
        <v/>
      </c>
      <c r="C312" s="14"/>
      <c r="D312" s="15"/>
      <c r="E312" s="16"/>
      <c r="F312" s="15"/>
      <c r="G312" s="18"/>
      <c r="H312" s="18" t="str">
        <f t="shared" si="20"/>
        <v/>
      </c>
      <c r="I312" s="18"/>
      <c r="J312" s="18" t="str">
        <f t="shared" si="21"/>
        <v/>
      </c>
      <c r="K312" s="18"/>
      <c r="L312" s="18"/>
      <c r="M312" s="18"/>
      <c r="N312" s="19" t="str">
        <f t="shared" si="22"/>
        <v/>
      </c>
      <c r="O312" s="15"/>
      <c r="P312" s="20" t="str">
        <f t="shared" si="23"/>
        <v/>
      </c>
      <c r="Q312" s="21" t="str">
        <f t="shared" si="24"/>
        <v/>
      </c>
    </row>
    <row r="313" spans="2:17" x14ac:dyDescent="0.2">
      <c r="B313" s="13" t="str">
        <f>IF(D313="","",COUNTA($D$5:D313))</f>
        <v/>
      </c>
      <c r="C313" s="14"/>
      <c r="D313" s="15"/>
      <c r="E313" s="16"/>
      <c r="F313" s="15"/>
      <c r="G313" s="18"/>
      <c r="H313" s="18" t="str">
        <f t="shared" si="20"/>
        <v/>
      </c>
      <c r="I313" s="18"/>
      <c r="J313" s="18" t="str">
        <f t="shared" si="21"/>
        <v/>
      </c>
      <c r="K313" s="18"/>
      <c r="L313" s="18"/>
      <c r="M313" s="18"/>
      <c r="N313" s="19" t="str">
        <f t="shared" si="22"/>
        <v/>
      </c>
      <c r="O313" s="15"/>
      <c r="P313" s="20" t="str">
        <f t="shared" si="23"/>
        <v/>
      </c>
      <c r="Q313" s="21" t="str">
        <f t="shared" si="24"/>
        <v/>
      </c>
    </row>
    <row r="314" spans="2:17" x14ac:dyDescent="0.2">
      <c r="B314" s="13" t="str">
        <f>IF(D314="","",COUNTA($D$5:D314))</f>
        <v/>
      </c>
      <c r="C314" s="14"/>
      <c r="D314" s="15"/>
      <c r="E314" s="16"/>
      <c r="F314" s="15"/>
      <c r="G314" s="18"/>
      <c r="H314" s="18" t="str">
        <f t="shared" si="20"/>
        <v/>
      </c>
      <c r="I314" s="18"/>
      <c r="J314" s="18" t="str">
        <f t="shared" si="21"/>
        <v/>
      </c>
      <c r="K314" s="18"/>
      <c r="L314" s="18"/>
      <c r="M314" s="18"/>
      <c r="N314" s="19" t="str">
        <f t="shared" si="22"/>
        <v/>
      </c>
      <c r="O314" s="15"/>
      <c r="P314" s="20" t="str">
        <f t="shared" si="23"/>
        <v/>
      </c>
      <c r="Q314" s="21" t="str">
        <f t="shared" si="24"/>
        <v/>
      </c>
    </row>
    <row r="315" spans="2:17" x14ac:dyDescent="0.2">
      <c r="B315" s="13" t="str">
        <f>IF(D315="","",COUNTA($D$5:D315))</f>
        <v/>
      </c>
      <c r="C315" s="14"/>
      <c r="D315" s="15"/>
      <c r="E315" s="16"/>
      <c r="F315" s="15"/>
      <c r="G315" s="18"/>
      <c r="H315" s="18" t="str">
        <f t="shared" si="20"/>
        <v/>
      </c>
      <c r="I315" s="18"/>
      <c r="J315" s="18" t="str">
        <f t="shared" si="21"/>
        <v/>
      </c>
      <c r="K315" s="18"/>
      <c r="L315" s="18"/>
      <c r="M315" s="18"/>
      <c r="N315" s="19" t="str">
        <f t="shared" si="22"/>
        <v/>
      </c>
      <c r="O315" s="15"/>
      <c r="P315" s="20" t="str">
        <f t="shared" si="23"/>
        <v/>
      </c>
      <c r="Q315" s="21" t="str">
        <f t="shared" si="24"/>
        <v/>
      </c>
    </row>
    <row r="316" spans="2:17" x14ac:dyDescent="0.2">
      <c r="B316" s="13" t="str">
        <f>IF(D316="","",COUNTA($D$5:D316))</f>
        <v/>
      </c>
      <c r="C316" s="14"/>
      <c r="D316" s="15"/>
      <c r="E316" s="16"/>
      <c r="F316" s="15"/>
      <c r="G316" s="18"/>
      <c r="H316" s="18" t="str">
        <f t="shared" si="20"/>
        <v/>
      </c>
      <c r="I316" s="18"/>
      <c r="J316" s="18" t="str">
        <f t="shared" si="21"/>
        <v/>
      </c>
      <c r="K316" s="18"/>
      <c r="L316" s="18"/>
      <c r="M316" s="18"/>
      <c r="N316" s="19" t="str">
        <f t="shared" si="22"/>
        <v/>
      </c>
      <c r="O316" s="15"/>
      <c r="P316" s="20" t="str">
        <f t="shared" si="23"/>
        <v/>
      </c>
      <c r="Q316" s="21" t="str">
        <f t="shared" si="24"/>
        <v/>
      </c>
    </row>
    <row r="317" spans="2:17" x14ac:dyDescent="0.2">
      <c r="B317" s="13" t="str">
        <f>IF(D317="","",COUNTA($D$5:D317))</f>
        <v/>
      </c>
      <c r="C317" s="14"/>
      <c r="D317" s="15"/>
      <c r="E317" s="16"/>
      <c r="F317" s="15"/>
      <c r="G317" s="18"/>
      <c r="H317" s="18" t="str">
        <f t="shared" si="20"/>
        <v/>
      </c>
      <c r="I317" s="18"/>
      <c r="J317" s="18" t="str">
        <f t="shared" si="21"/>
        <v/>
      </c>
      <c r="K317" s="18"/>
      <c r="L317" s="18"/>
      <c r="M317" s="18"/>
      <c r="N317" s="19" t="str">
        <f t="shared" si="22"/>
        <v/>
      </c>
      <c r="O317" s="15"/>
      <c r="P317" s="20" t="str">
        <f t="shared" si="23"/>
        <v/>
      </c>
      <c r="Q317" s="21" t="str">
        <f t="shared" si="24"/>
        <v/>
      </c>
    </row>
    <row r="318" spans="2:17" x14ac:dyDescent="0.2">
      <c r="B318" s="13" t="str">
        <f>IF(D318="","",COUNTA($D$5:D318))</f>
        <v/>
      </c>
      <c r="C318" s="14"/>
      <c r="D318" s="15"/>
      <c r="E318" s="16"/>
      <c r="F318" s="15"/>
      <c r="G318" s="18"/>
      <c r="H318" s="18" t="str">
        <f t="shared" si="20"/>
        <v/>
      </c>
      <c r="I318" s="18"/>
      <c r="J318" s="18" t="str">
        <f t="shared" si="21"/>
        <v/>
      </c>
      <c r="K318" s="18"/>
      <c r="L318" s="18"/>
      <c r="M318" s="18"/>
      <c r="N318" s="19" t="str">
        <f t="shared" si="22"/>
        <v/>
      </c>
      <c r="O318" s="15"/>
      <c r="P318" s="20" t="str">
        <f t="shared" si="23"/>
        <v/>
      </c>
      <c r="Q318" s="21" t="str">
        <f t="shared" si="24"/>
        <v/>
      </c>
    </row>
    <row r="319" spans="2:17" x14ac:dyDescent="0.2">
      <c r="B319" s="13" t="str">
        <f>IF(D319="","",COUNTA($D$5:D319))</f>
        <v/>
      </c>
      <c r="C319" s="14"/>
      <c r="D319" s="15"/>
      <c r="E319" s="16"/>
      <c r="F319" s="15"/>
      <c r="G319" s="18"/>
      <c r="H319" s="18" t="str">
        <f t="shared" si="20"/>
        <v/>
      </c>
      <c r="I319" s="18"/>
      <c r="J319" s="18" t="str">
        <f t="shared" si="21"/>
        <v/>
      </c>
      <c r="K319" s="18"/>
      <c r="L319" s="18"/>
      <c r="M319" s="18"/>
      <c r="N319" s="19" t="str">
        <f t="shared" si="22"/>
        <v/>
      </c>
      <c r="O319" s="15"/>
      <c r="P319" s="20" t="str">
        <f t="shared" si="23"/>
        <v/>
      </c>
      <c r="Q319" s="21" t="str">
        <f t="shared" si="24"/>
        <v/>
      </c>
    </row>
    <row r="320" spans="2:17" x14ac:dyDescent="0.2">
      <c r="B320" s="13" t="str">
        <f>IF(D320="","",COUNTA($D$5:D320))</f>
        <v/>
      </c>
      <c r="C320" s="14"/>
      <c r="D320" s="15"/>
      <c r="E320" s="16"/>
      <c r="F320" s="15"/>
      <c r="G320" s="18"/>
      <c r="H320" s="18" t="str">
        <f t="shared" si="20"/>
        <v/>
      </c>
      <c r="I320" s="18"/>
      <c r="J320" s="18" t="str">
        <f t="shared" si="21"/>
        <v/>
      </c>
      <c r="K320" s="18"/>
      <c r="L320" s="18"/>
      <c r="M320" s="18"/>
      <c r="N320" s="19" t="str">
        <f t="shared" si="22"/>
        <v/>
      </c>
      <c r="O320" s="15"/>
      <c r="P320" s="20" t="str">
        <f t="shared" si="23"/>
        <v/>
      </c>
      <c r="Q320" s="21" t="str">
        <f t="shared" si="24"/>
        <v/>
      </c>
    </row>
    <row r="321" spans="2:17" x14ac:dyDescent="0.2">
      <c r="B321" s="13" t="str">
        <f>IF(D321="","",COUNTA($D$5:D321))</f>
        <v/>
      </c>
      <c r="C321" s="14"/>
      <c r="D321" s="15"/>
      <c r="E321" s="16"/>
      <c r="F321" s="15"/>
      <c r="G321" s="18"/>
      <c r="H321" s="18" t="str">
        <f t="shared" si="20"/>
        <v/>
      </c>
      <c r="I321" s="18"/>
      <c r="J321" s="18" t="str">
        <f t="shared" si="21"/>
        <v/>
      </c>
      <c r="K321" s="18"/>
      <c r="L321" s="18"/>
      <c r="M321" s="18"/>
      <c r="N321" s="19" t="str">
        <f t="shared" si="22"/>
        <v/>
      </c>
      <c r="O321" s="15"/>
      <c r="P321" s="20" t="str">
        <f t="shared" si="23"/>
        <v/>
      </c>
      <c r="Q321" s="21" t="str">
        <f t="shared" si="24"/>
        <v/>
      </c>
    </row>
    <row r="322" spans="2:17" x14ac:dyDescent="0.2">
      <c r="B322" s="13" t="str">
        <f>IF(D322="","",COUNTA($D$5:D322))</f>
        <v/>
      </c>
      <c r="C322" s="14"/>
      <c r="D322" s="15"/>
      <c r="E322" s="16"/>
      <c r="F322" s="15"/>
      <c r="G322" s="18"/>
      <c r="H322" s="18" t="str">
        <f t="shared" si="20"/>
        <v/>
      </c>
      <c r="I322" s="18"/>
      <c r="J322" s="18" t="str">
        <f t="shared" si="21"/>
        <v/>
      </c>
      <c r="K322" s="18"/>
      <c r="L322" s="18"/>
      <c r="M322" s="18"/>
      <c r="N322" s="19" t="str">
        <f t="shared" si="22"/>
        <v/>
      </c>
      <c r="O322" s="15"/>
      <c r="P322" s="20" t="str">
        <f t="shared" si="23"/>
        <v/>
      </c>
      <c r="Q322" s="21" t="str">
        <f t="shared" si="24"/>
        <v/>
      </c>
    </row>
    <row r="323" spans="2:17" x14ac:dyDescent="0.2">
      <c r="B323" s="13" t="str">
        <f>IF(D323="","",COUNTA($D$5:D323))</f>
        <v/>
      </c>
      <c r="C323" s="14"/>
      <c r="D323" s="15"/>
      <c r="E323" s="16"/>
      <c r="F323" s="15"/>
      <c r="G323" s="18"/>
      <c r="H323" s="18" t="str">
        <f t="shared" si="20"/>
        <v/>
      </c>
      <c r="I323" s="18"/>
      <c r="J323" s="18" t="str">
        <f t="shared" si="21"/>
        <v/>
      </c>
      <c r="K323" s="18"/>
      <c r="L323" s="18"/>
      <c r="M323" s="18"/>
      <c r="N323" s="19" t="str">
        <f t="shared" si="22"/>
        <v/>
      </c>
      <c r="O323" s="15"/>
      <c r="P323" s="20" t="str">
        <f t="shared" si="23"/>
        <v/>
      </c>
      <c r="Q323" s="21" t="str">
        <f t="shared" si="24"/>
        <v/>
      </c>
    </row>
    <row r="324" spans="2:17" x14ac:dyDescent="0.2">
      <c r="B324" s="13" t="str">
        <f>IF(D324="","",COUNTA($D$5:D324))</f>
        <v/>
      </c>
      <c r="C324" s="14"/>
      <c r="D324" s="15"/>
      <c r="E324" s="16"/>
      <c r="F324" s="15"/>
      <c r="G324" s="18"/>
      <c r="H324" s="18" t="str">
        <f t="shared" si="20"/>
        <v/>
      </c>
      <c r="I324" s="18"/>
      <c r="J324" s="18" t="str">
        <f t="shared" si="21"/>
        <v/>
      </c>
      <c r="K324" s="18"/>
      <c r="L324" s="18"/>
      <c r="M324" s="18"/>
      <c r="N324" s="19" t="str">
        <f t="shared" si="22"/>
        <v/>
      </c>
      <c r="O324" s="15"/>
      <c r="P324" s="20" t="str">
        <f t="shared" si="23"/>
        <v/>
      </c>
      <c r="Q324" s="21" t="str">
        <f t="shared" si="24"/>
        <v/>
      </c>
    </row>
    <row r="325" spans="2:17" x14ac:dyDescent="0.2">
      <c r="B325" s="13" t="str">
        <f>IF(D325="","",COUNTA($D$5:D325))</f>
        <v/>
      </c>
      <c r="C325" s="14"/>
      <c r="D325" s="15"/>
      <c r="E325" s="16"/>
      <c r="F325" s="15"/>
      <c r="G325" s="18"/>
      <c r="H325" s="18" t="str">
        <f t="shared" ref="H325:H388" si="25">IF(G325="","",ROUND(G325*Cota1,2))</f>
        <v/>
      </c>
      <c r="I325" s="18"/>
      <c r="J325" s="18" t="str">
        <f t="shared" ref="J325:J388" si="26">IF(I325="","",ROUND(I325*Cota2,2))</f>
        <v/>
      </c>
      <c r="K325" s="18"/>
      <c r="L325" s="18"/>
      <c r="M325" s="18"/>
      <c r="N325" s="19" t="str">
        <f t="shared" ref="N325:N388" si="27">IF(D325="","",N(G325)+N(H325)+N(I325)+N(J325)+N(K325)+N(L325)+N(M325))</f>
        <v/>
      </c>
      <c r="O325" s="15"/>
      <c r="P325" s="20" t="str">
        <f t="shared" ref="P325:P388" si="28">IF(NOT(ISNUMBER(C325)),"",WORKDAY(C325,ZileEF,Sarbatori))</f>
        <v/>
      </c>
      <c r="Q325" s="21" t="str">
        <f t="shared" ref="Q325:Q388" si="29">IF(AND(C325="",D325=""),"",TRIM(IF(OR(NOT(ISNUMBER(C325)),D325="",E325="",F325=""),"Date incomplete. ","")&amp;IF(COUNTIF($D$5:$D$1004,D325)&gt;1,"Număr de factură dublat. ","")&amp;IF(AND(N(G325)&lt;&gt;0,ABS(N(H325)-ROUND(G325*Cota1,2))&gt;0.05),"TVA 21% diferită de calcul. ","")&amp;IF(AND(N(I325)&lt;&gt;0,ABS(N(J325)-ROUND(I325*Cota2,2))&gt;0.05),"TVA 11% diferită de calcul. ","")&amp;IF(N325=0,"Fără valori. ","")&amp;IF(O325&lt;&gt;"Da",IF(AND(ISNUMBER(P325),AziJ&gt;P325),"Netransmisă în e-Factura – termen depășit. ","De transmis în e-Factura până la "&amp;RIGHT("0"&amp;DAY(P325),2)&amp;"."&amp;RIGHT("0"&amp;MONTH(P325),2)&amp;"."&amp;YEAR(P325)&amp;". "),"")))</f>
        <v/>
      </c>
    </row>
    <row r="326" spans="2:17" x14ac:dyDescent="0.2">
      <c r="B326" s="13" t="str">
        <f>IF(D326="","",COUNTA($D$5:D326))</f>
        <v/>
      </c>
      <c r="C326" s="14"/>
      <c r="D326" s="15"/>
      <c r="E326" s="16"/>
      <c r="F326" s="15"/>
      <c r="G326" s="18"/>
      <c r="H326" s="18" t="str">
        <f t="shared" si="25"/>
        <v/>
      </c>
      <c r="I326" s="18"/>
      <c r="J326" s="18" t="str">
        <f t="shared" si="26"/>
        <v/>
      </c>
      <c r="K326" s="18"/>
      <c r="L326" s="18"/>
      <c r="M326" s="18"/>
      <c r="N326" s="19" t="str">
        <f t="shared" si="27"/>
        <v/>
      </c>
      <c r="O326" s="15"/>
      <c r="P326" s="20" t="str">
        <f t="shared" si="28"/>
        <v/>
      </c>
      <c r="Q326" s="21" t="str">
        <f t="shared" si="29"/>
        <v/>
      </c>
    </row>
    <row r="327" spans="2:17" x14ac:dyDescent="0.2">
      <c r="B327" s="13" t="str">
        <f>IF(D327="","",COUNTA($D$5:D327))</f>
        <v/>
      </c>
      <c r="C327" s="14"/>
      <c r="D327" s="15"/>
      <c r="E327" s="16"/>
      <c r="F327" s="15"/>
      <c r="G327" s="18"/>
      <c r="H327" s="18" t="str">
        <f t="shared" si="25"/>
        <v/>
      </c>
      <c r="I327" s="18"/>
      <c r="J327" s="18" t="str">
        <f t="shared" si="26"/>
        <v/>
      </c>
      <c r="K327" s="18"/>
      <c r="L327" s="18"/>
      <c r="M327" s="18"/>
      <c r="N327" s="19" t="str">
        <f t="shared" si="27"/>
        <v/>
      </c>
      <c r="O327" s="15"/>
      <c r="P327" s="20" t="str">
        <f t="shared" si="28"/>
        <v/>
      </c>
      <c r="Q327" s="21" t="str">
        <f t="shared" si="29"/>
        <v/>
      </c>
    </row>
    <row r="328" spans="2:17" x14ac:dyDescent="0.2">
      <c r="B328" s="13" t="str">
        <f>IF(D328="","",COUNTA($D$5:D328))</f>
        <v/>
      </c>
      <c r="C328" s="14"/>
      <c r="D328" s="15"/>
      <c r="E328" s="16"/>
      <c r="F328" s="15"/>
      <c r="G328" s="18"/>
      <c r="H328" s="18" t="str">
        <f t="shared" si="25"/>
        <v/>
      </c>
      <c r="I328" s="18"/>
      <c r="J328" s="18" t="str">
        <f t="shared" si="26"/>
        <v/>
      </c>
      <c r="K328" s="18"/>
      <c r="L328" s="18"/>
      <c r="M328" s="18"/>
      <c r="N328" s="19" t="str">
        <f t="shared" si="27"/>
        <v/>
      </c>
      <c r="O328" s="15"/>
      <c r="P328" s="20" t="str">
        <f t="shared" si="28"/>
        <v/>
      </c>
      <c r="Q328" s="21" t="str">
        <f t="shared" si="29"/>
        <v/>
      </c>
    </row>
    <row r="329" spans="2:17" x14ac:dyDescent="0.2">
      <c r="B329" s="13" t="str">
        <f>IF(D329="","",COUNTA($D$5:D329))</f>
        <v/>
      </c>
      <c r="C329" s="14"/>
      <c r="D329" s="15"/>
      <c r="E329" s="16"/>
      <c r="F329" s="15"/>
      <c r="G329" s="18"/>
      <c r="H329" s="18" t="str">
        <f t="shared" si="25"/>
        <v/>
      </c>
      <c r="I329" s="18"/>
      <c r="J329" s="18" t="str">
        <f t="shared" si="26"/>
        <v/>
      </c>
      <c r="K329" s="18"/>
      <c r="L329" s="18"/>
      <c r="M329" s="18"/>
      <c r="N329" s="19" t="str">
        <f t="shared" si="27"/>
        <v/>
      </c>
      <c r="O329" s="15"/>
      <c r="P329" s="20" t="str">
        <f t="shared" si="28"/>
        <v/>
      </c>
      <c r="Q329" s="21" t="str">
        <f t="shared" si="29"/>
        <v/>
      </c>
    </row>
    <row r="330" spans="2:17" x14ac:dyDescent="0.2">
      <c r="B330" s="13" t="str">
        <f>IF(D330="","",COUNTA($D$5:D330))</f>
        <v/>
      </c>
      <c r="C330" s="14"/>
      <c r="D330" s="15"/>
      <c r="E330" s="16"/>
      <c r="F330" s="15"/>
      <c r="G330" s="18"/>
      <c r="H330" s="18" t="str">
        <f t="shared" si="25"/>
        <v/>
      </c>
      <c r="I330" s="18"/>
      <c r="J330" s="18" t="str">
        <f t="shared" si="26"/>
        <v/>
      </c>
      <c r="K330" s="18"/>
      <c r="L330" s="18"/>
      <c r="M330" s="18"/>
      <c r="N330" s="19" t="str">
        <f t="shared" si="27"/>
        <v/>
      </c>
      <c r="O330" s="15"/>
      <c r="P330" s="20" t="str">
        <f t="shared" si="28"/>
        <v/>
      </c>
      <c r="Q330" s="21" t="str">
        <f t="shared" si="29"/>
        <v/>
      </c>
    </row>
    <row r="331" spans="2:17" x14ac:dyDescent="0.2">
      <c r="B331" s="13" t="str">
        <f>IF(D331="","",COUNTA($D$5:D331))</f>
        <v/>
      </c>
      <c r="C331" s="14"/>
      <c r="D331" s="15"/>
      <c r="E331" s="16"/>
      <c r="F331" s="15"/>
      <c r="G331" s="18"/>
      <c r="H331" s="18" t="str">
        <f t="shared" si="25"/>
        <v/>
      </c>
      <c r="I331" s="18"/>
      <c r="J331" s="18" t="str">
        <f t="shared" si="26"/>
        <v/>
      </c>
      <c r="K331" s="18"/>
      <c r="L331" s="18"/>
      <c r="M331" s="18"/>
      <c r="N331" s="19" t="str">
        <f t="shared" si="27"/>
        <v/>
      </c>
      <c r="O331" s="15"/>
      <c r="P331" s="20" t="str">
        <f t="shared" si="28"/>
        <v/>
      </c>
      <c r="Q331" s="21" t="str">
        <f t="shared" si="29"/>
        <v/>
      </c>
    </row>
    <row r="332" spans="2:17" x14ac:dyDescent="0.2">
      <c r="B332" s="13" t="str">
        <f>IF(D332="","",COUNTA($D$5:D332))</f>
        <v/>
      </c>
      <c r="C332" s="14"/>
      <c r="D332" s="15"/>
      <c r="E332" s="16"/>
      <c r="F332" s="15"/>
      <c r="G332" s="18"/>
      <c r="H332" s="18" t="str">
        <f t="shared" si="25"/>
        <v/>
      </c>
      <c r="I332" s="18"/>
      <c r="J332" s="18" t="str">
        <f t="shared" si="26"/>
        <v/>
      </c>
      <c r="K332" s="18"/>
      <c r="L332" s="18"/>
      <c r="M332" s="18"/>
      <c r="N332" s="19" t="str">
        <f t="shared" si="27"/>
        <v/>
      </c>
      <c r="O332" s="15"/>
      <c r="P332" s="20" t="str">
        <f t="shared" si="28"/>
        <v/>
      </c>
      <c r="Q332" s="21" t="str">
        <f t="shared" si="29"/>
        <v/>
      </c>
    </row>
    <row r="333" spans="2:17" x14ac:dyDescent="0.2">
      <c r="B333" s="13" t="str">
        <f>IF(D333="","",COUNTA($D$5:D333))</f>
        <v/>
      </c>
      <c r="C333" s="14"/>
      <c r="D333" s="15"/>
      <c r="E333" s="16"/>
      <c r="F333" s="15"/>
      <c r="G333" s="18"/>
      <c r="H333" s="18" t="str">
        <f t="shared" si="25"/>
        <v/>
      </c>
      <c r="I333" s="18"/>
      <c r="J333" s="18" t="str">
        <f t="shared" si="26"/>
        <v/>
      </c>
      <c r="K333" s="18"/>
      <c r="L333" s="18"/>
      <c r="M333" s="18"/>
      <c r="N333" s="19" t="str">
        <f t="shared" si="27"/>
        <v/>
      </c>
      <c r="O333" s="15"/>
      <c r="P333" s="20" t="str">
        <f t="shared" si="28"/>
        <v/>
      </c>
      <c r="Q333" s="21" t="str">
        <f t="shared" si="29"/>
        <v/>
      </c>
    </row>
    <row r="334" spans="2:17" x14ac:dyDescent="0.2">
      <c r="B334" s="13" t="str">
        <f>IF(D334="","",COUNTA($D$5:D334))</f>
        <v/>
      </c>
      <c r="C334" s="14"/>
      <c r="D334" s="15"/>
      <c r="E334" s="16"/>
      <c r="F334" s="15"/>
      <c r="G334" s="18"/>
      <c r="H334" s="18" t="str">
        <f t="shared" si="25"/>
        <v/>
      </c>
      <c r="I334" s="18"/>
      <c r="J334" s="18" t="str">
        <f t="shared" si="26"/>
        <v/>
      </c>
      <c r="K334" s="18"/>
      <c r="L334" s="18"/>
      <c r="M334" s="18"/>
      <c r="N334" s="19" t="str">
        <f t="shared" si="27"/>
        <v/>
      </c>
      <c r="O334" s="15"/>
      <c r="P334" s="20" t="str">
        <f t="shared" si="28"/>
        <v/>
      </c>
      <c r="Q334" s="21" t="str">
        <f t="shared" si="29"/>
        <v/>
      </c>
    </row>
    <row r="335" spans="2:17" x14ac:dyDescent="0.2">
      <c r="B335" s="13" t="str">
        <f>IF(D335="","",COUNTA($D$5:D335))</f>
        <v/>
      </c>
      <c r="C335" s="14"/>
      <c r="D335" s="15"/>
      <c r="E335" s="16"/>
      <c r="F335" s="15"/>
      <c r="G335" s="18"/>
      <c r="H335" s="18" t="str">
        <f t="shared" si="25"/>
        <v/>
      </c>
      <c r="I335" s="18"/>
      <c r="J335" s="18" t="str">
        <f t="shared" si="26"/>
        <v/>
      </c>
      <c r="K335" s="18"/>
      <c r="L335" s="18"/>
      <c r="M335" s="18"/>
      <c r="N335" s="19" t="str">
        <f t="shared" si="27"/>
        <v/>
      </c>
      <c r="O335" s="15"/>
      <c r="P335" s="20" t="str">
        <f t="shared" si="28"/>
        <v/>
      </c>
      <c r="Q335" s="21" t="str">
        <f t="shared" si="29"/>
        <v/>
      </c>
    </row>
    <row r="336" spans="2:17" x14ac:dyDescent="0.2">
      <c r="B336" s="13" t="str">
        <f>IF(D336="","",COUNTA($D$5:D336))</f>
        <v/>
      </c>
      <c r="C336" s="14"/>
      <c r="D336" s="15"/>
      <c r="E336" s="16"/>
      <c r="F336" s="15"/>
      <c r="G336" s="18"/>
      <c r="H336" s="18" t="str">
        <f t="shared" si="25"/>
        <v/>
      </c>
      <c r="I336" s="18"/>
      <c r="J336" s="18" t="str">
        <f t="shared" si="26"/>
        <v/>
      </c>
      <c r="K336" s="18"/>
      <c r="L336" s="18"/>
      <c r="M336" s="18"/>
      <c r="N336" s="19" t="str">
        <f t="shared" si="27"/>
        <v/>
      </c>
      <c r="O336" s="15"/>
      <c r="P336" s="20" t="str">
        <f t="shared" si="28"/>
        <v/>
      </c>
      <c r="Q336" s="21" t="str">
        <f t="shared" si="29"/>
        <v/>
      </c>
    </row>
    <row r="337" spans="2:17" x14ac:dyDescent="0.2">
      <c r="B337" s="13" t="str">
        <f>IF(D337="","",COUNTA($D$5:D337))</f>
        <v/>
      </c>
      <c r="C337" s="14"/>
      <c r="D337" s="15"/>
      <c r="E337" s="16"/>
      <c r="F337" s="15"/>
      <c r="G337" s="18"/>
      <c r="H337" s="18" t="str">
        <f t="shared" si="25"/>
        <v/>
      </c>
      <c r="I337" s="18"/>
      <c r="J337" s="18" t="str">
        <f t="shared" si="26"/>
        <v/>
      </c>
      <c r="K337" s="18"/>
      <c r="L337" s="18"/>
      <c r="M337" s="18"/>
      <c r="N337" s="19" t="str">
        <f t="shared" si="27"/>
        <v/>
      </c>
      <c r="O337" s="15"/>
      <c r="P337" s="20" t="str">
        <f t="shared" si="28"/>
        <v/>
      </c>
      <c r="Q337" s="21" t="str">
        <f t="shared" si="29"/>
        <v/>
      </c>
    </row>
    <row r="338" spans="2:17" x14ac:dyDescent="0.2">
      <c r="B338" s="13" t="str">
        <f>IF(D338="","",COUNTA($D$5:D338))</f>
        <v/>
      </c>
      <c r="C338" s="14"/>
      <c r="D338" s="15"/>
      <c r="E338" s="16"/>
      <c r="F338" s="15"/>
      <c r="G338" s="18"/>
      <c r="H338" s="18" t="str">
        <f t="shared" si="25"/>
        <v/>
      </c>
      <c r="I338" s="18"/>
      <c r="J338" s="18" t="str">
        <f t="shared" si="26"/>
        <v/>
      </c>
      <c r="K338" s="18"/>
      <c r="L338" s="18"/>
      <c r="M338" s="18"/>
      <c r="N338" s="19" t="str">
        <f t="shared" si="27"/>
        <v/>
      </c>
      <c r="O338" s="15"/>
      <c r="P338" s="20" t="str">
        <f t="shared" si="28"/>
        <v/>
      </c>
      <c r="Q338" s="21" t="str">
        <f t="shared" si="29"/>
        <v/>
      </c>
    </row>
    <row r="339" spans="2:17" x14ac:dyDescent="0.2">
      <c r="B339" s="13" t="str">
        <f>IF(D339="","",COUNTA($D$5:D339))</f>
        <v/>
      </c>
      <c r="C339" s="14"/>
      <c r="D339" s="15"/>
      <c r="E339" s="16"/>
      <c r="F339" s="15"/>
      <c r="G339" s="18"/>
      <c r="H339" s="18" t="str">
        <f t="shared" si="25"/>
        <v/>
      </c>
      <c r="I339" s="18"/>
      <c r="J339" s="18" t="str">
        <f t="shared" si="26"/>
        <v/>
      </c>
      <c r="K339" s="18"/>
      <c r="L339" s="18"/>
      <c r="M339" s="18"/>
      <c r="N339" s="19" t="str">
        <f t="shared" si="27"/>
        <v/>
      </c>
      <c r="O339" s="15"/>
      <c r="P339" s="20" t="str">
        <f t="shared" si="28"/>
        <v/>
      </c>
      <c r="Q339" s="21" t="str">
        <f t="shared" si="29"/>
        <v/>
      </c>
    </row>
    <row r="340" spans="2:17" x14ac:dyDescent="0.2">
      <c r="B340" s="13" t="str">
        <f>IF(D340="","",COUNTA($D$5:D340))</f>
        <v/>
      </c>
      <c r="C340" s="14"/>
      <c r="D340" s="15"/>
      <c r="E340" s="16"/>
      <c r="F340" s="15"/>
      <c r="G340" s="18"/>
      <c r="H340" s="18" t="str">
        <f t="shared" si="25"/>
        <v/>
      </c>
      <c r="I340" s="18"/>
      <c r="J340" s="18" t="str">
        <f t="shared" si="26"/>
        <v/>
      </c>
      <c r="K340" s="18"/>
      <c r="L340" s="18"/>
      <c r="M340" s="18"/>
      <c r="N340" s="19" t="str">
        <f t="shared" si="27"/>
        <v/>
      </c>
      <c r="O340" s="15"/>
      <c r="P340" s="20" t="str">
        <f t="shared" si="28"/>
        <v/>
      </c>
      <c r="Q340" s="21" t="str">
        <f t="shared" si="29"/>
        <v/>
      </c>
    </row>
    <row r="341" spans="2:17" x14ac:dyDescent="0.2">
      <c r="B341" s="13" t="str">
        <f>IF(D341="","",COUNTA($D$5:D341))</f>
        <v/>
      </c>
      <c r="C341" s="14"/>
      <c r="D341" s="15"/>
      <c r="E341" s="16"/>
      <c r="F341" s="15"/>
      <c r="G341" s="18"/>
      <c r="H341" s="18" t="str">
        <f t="shared" si="25"/>
        <v/>
      </c>
      <c r="I341" s="18"/>
      <c r="J341" s="18" t="str">
        <f t="shared" si="26"/>
        <v/>
      </c>
      <c r="K341" s="18"/>
      <c r="L341" s="18"/>
      <c r="M341" s="18"/>
      <c r="N341" s="19" t="str">
        <f t="shared" si="27"/>
        <v/>
      </c>
      <c r="O341" s="15"/>
      <c r="P341" s="20" t="str">
        <f t="shared" si="28"/>
        <v/>
      </c>
      <c r="Q341" s="21" t="str">
        <f t="shared" si="29"/>
        <v/>
      </c>
    </row>
    <row r="342" spans="2:17" x14ac:dyDescent="0.2">
      <c r="B342" s="13" t="str">
        <f>IF(D342="","",COUNTA($D$5:D342))</f>
        <v/>
      </c>
      <c r="C342" s="14"/>
      <c r="D342" s="15"/>
      <c r="E342" s="16"/>
      <c r="F342" s="15"/>
      <c r="G342" s="18"/>
      <c r="H342" s="18" t="str">
        <f t="shared" si="25"/>
        <v/>
      </c>
      <c r="I342" s="18"/>
      <c r="J342" s="18" t="str">
        <f t="shared" si="26"/>
        <v/>
      </c>
      <c r="K342" s="18"/>
      <c r="L342" s="18"/>
      <c r="M342" s="18"/>
      <c r="N342" s="19" t="str">
        <f t="shared" si="27"/>
        <v/>
      </c>
      <c r="O342" s="15"/>
      <c r="P342" s="20" t="str">
        <f t="shared" si="28"/>
        <v/>
      </c>
      <c r="Q342" s="21" t="str">
        <f t="shared" si="29"/>
        <v/>
      </c>
    </row>
    <row r="343" spans="2:17" x14ac:dyDescent="0.2">
      <c r="B343" s="13" t="str">
        <f>IF(D343="","",COUNTA($D$5:D343))</f>
        <v/>
      </c>
      <c r="C343" s="14"/>
      <c r="D343" s="15"/>
      <c r="E343" s="16"/>
      <c r="F343" s="15"/>
      <c r="G343" s="18"/>
      <c r="H343" s="18" t="str">
        <f t="shared" si="25"/>
        <v/>
      </c>
      <c r="I343" s="18"/>
      <c r="J343" s="18" t="str">
        <f t="shared" si="26"/>
        <v/>
      </c>
      <c r="K343" s="18"/>
      <c r="L343" s="18"/>
      <c r="M343" s="18"/>
      <c r="N343" s="19" t="str">
        <f t="shared" si="27"/>
        <v/>
      </c>
      <c r="O343" s="15"/>
      <c r="P343" s="20" t="str">
        <f t="shared" si="28"/>
        <v/>
      </c>
      <c r="Q343" s="21" t="str">
        <f t="shared" si="29"/>
        <v/>
      </c>
    </row>
    <row r="344" spans="2:17" x14ac:dyDescent="0.2">
      <c r="B344" s="13" t="str">
        <f>IF(D344="","",COUNTA($D$5:D344))</f>
        <v/>
      </c>
      <c r="C344" s="14"/>
      <c r="D344" s="15"/>
      <c r="E344" s="16"/>
      <c r="F344" s="15"/>
      <c r="G344" s="18"/>
      <c r="H344" s="18" t="str">
        <f t="shared" si="25"/>
        <v/>
      </c>
      <c r="I344" s="18"/>
      <c r="J344" s="18" t="str">
        <f t="shared" si="26"/>
        <v/>
      </c>
      <c r="K344" s="18"/>
      <c r="L344" s="18"/>
      <c r="M344" s="18"/>
      <c r="N344" s="19" t="str">
        <f t="shared" si="27"/>
        <v/>
      </c>
      <c r="O344" s="15"/>
      <c r="P344" s="20" t="str">
        <f t="shared" si="28"/>
        <v/>
      </c>
      <c r="Q344" s="21" t="str">
        <f t="shared" si="29"/>
        <v/>
      </c>
    </row>
    <row r="345" spans="2:17" x14ac:dyDescent="0.2">
      <c r="B345" s="13" t="str">
        <f>IF(D345="","",COUNTA($D$5:D345))</f>
        <v/>
      </c>
      <c r="C345" s="14"/>
      <c r="D345" s="15"/>
      <c r="E345" s="16"/>
      <c r="F345" s="15"/>
      <c r="G345" s="18"/>
      <c r="H345" s="18" t="str">
        <f t="shared" si="25"/>
        <v/>
      </c>
      <c r="I345" s="18"/>
      <c r="J345" s="18" t="str">
        <f t="shared" si="26"/>
        <v/>
      </c>
      <c r="K345" s="18"/>
      <c r="L345" s="18"/>
      <c r="M345" s="18"/>
      <c r="N345" s="19" t="str">
        <f t="shared" si="27"/>
        <v/>
      </c>
      <c r="O345" s="15"/>
      <c r="P345" s="20" t="str">
        <f t="shared" si="28"/>
        <v/>
      </c>
      <c r="Q345" s="21" t="str">
        <f t="shared" si="29"/>
        <v/>
      </c>
    </row>
    <row r="346" spans="2:17" x14ac:dyDescent="0.2">
      <c r="B346" s="13" t="str">
        <f>IF(D346="","",COUNTA($D$5:D346))</f>
        <v/>
      </c>
      <c r="C346" s="14"/>
      <c r="D346" s="15"/>
      <c r="E346" s="16"/>
      <c r="F346" s="15"/>
      <c r="G346" s="18"/>
      <c r="H346" s="18" t="str">
        <f t="shared" si="25"/>
        <v/>
      </c>
      <c r="I346" s="18"/>
      <c r="J346" s="18" t="str">
        <f t="shared" si="26"/>
        <v/>
      </c>
      <c r="K346" s="18"/>
      <c r="L346" s="18"/>
      <c r="M346" s="18"/>
      <c r="N346" s="19" t="str">
        <f t="shared" si="27"/>
        <v/>
      </c>
      <c r="O346" s="15"/>
      <c r="P346" s="20" t="str">
        <f t="shared" si="28"/>
        <v/>
      </c>
      <c r="Q346" s="21" t="str">
        <f t="shared" si="29"/>
        <v/>
      </c>
    </row>
    <row r="347" spans="2:17" x14ac:dyDescent="0.2">
      <c r="B347" s="13" t="str">
        <f>IF(D347="","",COUNTA($D$5:D347))</f>
        <v/>
      </c>
      <c r="C347" s="14"/>
      <c r="D347" s="15"/>
      <c r="E347" s="16"/>
      <c r="F347" s="15"/>
      <c r="G347" s="18"/>
      <c r="H347" s="18" t="str">
        <f t="shared" si="25"/>
        <v/>
      </c>
      <c r="I347" s="18"/>
      <c r="J347" s="18" t="str">
        <f t="shared" si="26"/>
        <v/>
      </c>
      <c r="K347" s="18"/>
      <c r="L347" s="18"/>
      <c r="M347" s="18"/>
      <c r="N347" s="19" t="str">
        <f t="shared" si="27"/>
        <v/>
      </c>
      <c r="O347" s="15"/>
      <c r="P347" s="20" t="str">
        <f t="shared" si="28"/>
        <v/>
      </c>
      <c r="Q347" s="21" t="str">
        <f t="shared" si="29"/>
        <v/>
      </c>
    </row>
    <row r="348" spans="2:17" x14ac:dyDescent="0.2">
      <c r="B348" s="13" t="str">
        <f>IF(D348="","",COUNTA($D$5:D348))</f>
        <v/>
      </c>
      <c r="C348" s="14"/>
      <c r="D348" s="15"/>
      <c r="E348" s="16"/>
      <c r="F348" s="15"/>
      <c r="G348" s="18"/>
      <c r="H348" s="18" t="str">
        <f t="shared" si="25"/>
        <v/>
      </c>
      <c r="I348" s="18"/>
      <c r="J348" s="18" t="str">
        <f t="shared" si="26"/>
        <v/>
      </c>
      <c r="K348" s="18"/>
      <c r="L348" s="18"/>
      <c r="M348" s="18"/>
      <c r="N348" s="19" t="str">
        <f t="shared" si="27"/>
        <v/>
      </c>
      <c r="O348" s="15"/>
      <c r="P348" s="20" t="str">
        <f t="shared" si="28"/>
        <v/>
      </c>
      <c r="Q348" s="21" t="str">
        <f t="shared" si="29"/>
        <v/>
      </c>
    </row>
    <row r="349" spans="2:17" x14ac:dyDescent="0.2">
      <c r="B349" s="13" t="str">
        <f>IF(D349="","",COUNTA($D$5:D349))</f>
        <v/>
      </c>
      <c r="C349" s="14"/>
      <c r="D349" s="15"/>
      <c r="E349" s="16"/>
      <c r="F349" s="15"/>
      <c r="G349" s="18"/>
      <c r="H349" s="18" t="str">
        <f t="shared" si="25"/>
        <v/>
      </c>
      <c r="I349" s="18"/>
      <c r="J349" s="18" t="str">
        <f t="shared" si="26"/>
        <v/>
      </c>
      <c r="K349" s="18"/>
      <c r="L349" s="18"/>
      <c r="M349" s="18"/>
      <c r="N349" s="19" t="str">
        <f t="shared" si="27"/>
        <v/>
      </c>
      <c r="O349" s="15"/>
      <c r="P349" s="20" t="str">
        <f t="shared" si="28"/>
        <v/>
      </c>
      <c r="Q349" s="21" t="str">
        <f t="shared" si="29"/>
        <v/>
      </c>
    </row>
    <row r="350" spans="2:17" x14ac:dyDescent="0.2">
      <c r="B350" s="13" t="str">
        <f>IF(D350="","",COUNTA($D$5:D350))</f>
        <v/>
      </c>
      <c r="C350" s="14"/>
      <c r="D350" s="15"/>
      <c r="E350" s="16"/>
      <c r="F350" s="15"/>
      <c r="G350" s="18"/>
      <c r="H350" s="18" t="str">
        <f t="shared" si="25"/>
        <v/>
      </c>
      <c r="I350" s="18"/>
      <c r="J350" s="18" t="str">
        <f t="shared" si="26"/>
        <v/>
      </c>
      <c r="K350" s="18"/>
      <c r="L350" s="18"/>
      <c r="M350" s="18"/>
      <c r="N350" s="19" t="str">
        <f t="shared" si="27"/>
        <v/>
      </c>
      <c r="O350" s="15"/>
      <c r="P350" s="20" t="str">
        <f t="shared" si="28"/>
        <v/>
      </c>
      <c r="Q350" s="21" t="str">
        <f t="shared" si="29"/>
        <v/>
      </c>
    </row>
    <row r="351" spans="2:17" x14ac:dyDescent="0.2">
      <c r="B351" s="13" t="str">
        <f>IF(D351="","",COUNTA($D$5:D351))</f>
        <v/>
      </c>
      <c r="C351" s="14"/>
      <c r="D351" s="15"/>
      <c r="E351" s="16"/>
      <c r="F351" s="15"/>
      <c r="G351" s="18"/>
      <c r="H351" s="18" t="str">
        <f t="shared" si="25"/>
        <v/>
      </c>
      <c r="I351" s="18"/>
      <c r="J351" s="18" t="str">
        <f t="shared" si="26"/>
        <v/>
      </c>
      <c r="K351" s="18"/>
      <c r="L351" s="18"/>
      <c r="M351" s="18"/>
      <c r="N351" s="19" t="str">
        <f t="shared" si="27"/>
        <v/>
      </c>
      <c r="O351" s="15"/>
      <c r="P351" s="20" t="str">
        <f t="shared" si="28"/>
        <v/>
      </c>
      <c r="Q351" s="21" t="str">
        <f t="shared" si="29"/>
        <v/>
      </c>
    </row>
    <row r="352" spans="2:17" x14ac:dyDescent="0.2">
      <c r="B352" s="13" t="str">
        <f>IF(D352="","",COUNTA($D$5:D352))</f>
        <v/>
      </c>
      <c r="C352" s="14"/>
      <c r="D352" s="15"/>
      <c r="E352" s="16"/>
      <c r="F352" s="15"/>
      <c r="G352" s="18"/>
      <c r="H352" s="18" t="str">
        <f t="shared" si="25"/>
        <v/>
      </c>
      <c r="I352" s="18"/>
      <c r="J352" s="18" t="str">
        <f t="shared" si="26"/>
        <v/>
      </c>
      <c r="K352" s="18"/>
      <c r="L352" s="18"/>
      <c r="M352" s="18"/>
      <c r="N352" s="19" t="str">
        <f t="shared" si="27"/>
        <v/>
      </c>
      <c r="O352" s="15"/>
      <c r="P352" s="20" t="str">
        <f t="shared" si="28"/>
        <v/>
      </c>
      <c r="Q352" s="21" t="str">
        <f t="shared" si="29"/>
        <v/>
      </c>
    </row>
    <row r="353" spans="2:17" x14ac:dyDescent="0.2">
      <c r="B353" s="13" t="str">
        <f>IF(D353="","",COUNTA($D$5:D353))</f>
        <v/>
      </c>
      <c r="C353" s="14"/>
      <c r="D353" s="15"/>
      <c r="E353" s="16"/>
      <c r="F353" s="15"/>
      <c r="G353" s="18"/>
      <c r="H353" s="18" t="str">
        <f t="shared" si="25"/>
        <v/>
      </c>
      <c r="I353" s="18"/>
      <c r="J353" s="18" t="str">
        <f t="shared" si="26"/>
        <v/>
      </c>
      <c r="K353" s="18"/>
      <c r="L353" s="18"/>
      <c r="M353" s="18"/>
      <c r="N353" s="19" t="str">
        <f t="shared" si="27"/>
        <v/>
      </c>
      <c r="O353" s="15"/>
      <c r="P353" s="20" t="str">
        <f t="shared" si="28"/>
        <v/>
      </c>
      <c r="Q353" s="21" t="str">
        <f t="shared" si="29"/>
        <v/>
      </c>
    </row>
    <row r="354" spans="2:17" x14ac:dyDescent="0.2">
      <c r="B354" s="13" t="str">
        <f>IF(D354="","",COUNTA($D$5:D354))</f>
        <v/>
      </c>
      <c r="C354" s="14"/>
      <c r="D354" s="15"/>
      <c r="E354" s="16"/>
      <c r="F354" s="15"/>
      <c r="G354" s="18"/>
      <c r="H354" s="18" t="str">
        <f t="shared" si="25"/>
        <v/>
      </c>
      <c r="I354" s="18"/>
      <c r="J354" s="18" t="str">
        <f t="shared" si="26"/>
        <v/>
      </c>
      <c r="K354" s="18"/>
      <c r="L354" s="18"/>
      <c r="M354" s="18"/>
      <c r="N354" s="19" t="str">
        <f t="shared" si="27"/>
        <v/>
      </c>
      <c r="O354" s="15"/>
      <c r="P354" s="20" t="str">
        <f t="shared" si="28"/>
        <v/>
      </c>
      <c r="Q354" s="21" t="str">
        <f t="shared" si="29"/>
        <v/>
      </c>
    </row>
    <row r="355" spans="2:17" x14ac:dyDescent="0.2">
      <c r="B355" s="13" t="str">
        <f>IF(D355="","",COUNTA($D$5:D355))</f>
        <v/>
      </c>
      <c r="C355" s="14"/>
      <c r="D355" s="15"/>
      <c r="E355" s="16"/>
      <c r="F355" s="15"/>
      <c r="G355" s="18"/>
      <c r="H355" s="18" t="str">
        <f t="shared" si="25"/>
        <v/>
      </c>
      <c r="I355" s="18"/>
      <c r="J355" s="18" t="str">
        <f t="shared" si="26"/>
        <v/>
      </c>
      <c r="K355" s="18"/>
      <c r="L355" s="18"/>
      <c r="M355" s="18"/>
      <c r="N355" s="19" t="str">
        <f t="shared" si="27"/>
        <v/>
      </c>
      <c r="O355" s="15"/>
      <c r="P355" s="20" t="str">
        <f t="shared" si="28"/>
        <v/>
      </c>
      <c r="Q355" s="21" t="str">
        <f t="shared" si="29"/>
        <v/>
      </c>
    </row>
    <row r="356" spans="2:17" x14ac:dyDescent="0.2">
      <c r="B356" s="13" t="str">
        <f>IF(D356="","",COUNTA($D$5:D356))</f>
        <v/>
      </c>
      <c r="C356" s="14"/>
      <c r="D356" s="15"/>
      <c r="E356" s="16"/>
      <c r="F356" s="15"/>
      <c r="G356" s="18"/>
      <c r="H356" s="18" t="str">
        <f t="shared" si="25"/>
        <v/>
      </c>
      <c r="I356" s="18"/>
      <c r="J356" s="18" t="str">
        <f t="shared" si="26"/>
        <v/>
      </c>
      <c r="K356" s="18"/>
      <c r="L356" s="18"/>
      <c r="M356" s="18"/>
      <c r="N356" s="19" t="str">
        <f t="shared" si="27"/>
        <v/>
      </c>
      <c r="O356" s="15"/>
      <c r="P356" s="20" t="str">
        <f t="shared" si="28"/>
        <v/>
      </c>
      <c r="Q356" s="21" t="str">
        <f t="shared" si="29"/>
        <v/>
      </c>
    </row>
    <row r="357" spans="2:17" x14ac:dyDescent="0.2">
      <c r="B357" s="13" t="str">
        <f>IF(D357="","",COUNTA($D$5:D357))</f>
        <v/>
      </c>
      <c r="C357" s="14"/>
      <c r="D357" s="15"/>
      <c r="E357" s="16"/>
      <c r="F357" s="15"/>
      <c r="G357" s="18"/>
      <c r="H357" s="18" t="str">
        <f t="shared" si="25"/>
        <v/>
      </c>
      <c r="I357" s="18"/>
      <c r="J357" s="18" t="str">
        <f t="shared" si="26"/>
        <v/>
      </c>
      <c r="K357" s="18"/>
      <c r="L357" s="18"/>
      <c r="M357" s="18"/>
      <c r="N357" s="19" t="str">
        <f t="shared" si="27"/>
        <v/>
      </c>
      <c r="O357" s="15"/>
      <c r="P357" s="20" t="str">
        <f t="shared" si="28"/>
        <v/>
      </c>
      <c r="Q357" s="21" t="str">
        <f t="shared" si="29"/>
        <v/>
      </c>
    </row>
    <row r="358" spans="2:17" x14ac:dyDescent="0.2">
      <c r="B358" s="13" t="str">
        <f>IF(D358="","",COUNTA($D$5:D358))</f>
        <v/>
      </c>
      <c r="C358" s="14"/>
      <c r="D358" s="15"/>
      <c r="E358" s="16"/>
      <c r="F358" s="15"/>
      <c r="G358" s="18"/>
      <c r="H358" s="18" t="str">
        <f t="shared" si="25"/>
        <v/>
      </c>
      <c r="I358" s="18"/>
      <c r="J358" s="18" t="str">
        <f t="shared" si="26"/>
        <v/>
      </c>
      <c r="K358" s="18"/>
      <c r="L358" s="18"/>
      <c r="M358" s="18"/>
      <c r="N358" s="19" t="str">
        <f t="shared" si="27"/>
        <v/>
      </c>
      <c r="O358" s="15"/>
      <c r="P358" s="20" t="str">
        <f t="shared" si="28"/>
        <v/>
      </c>
      <c r="Q358" s="21" t="str">
        <f t="shared" si="29"/>
        <v/>
      </c>
    </row>
    <row r="359" spans="2:17" x14ac:dyDescent="0.2">
      <c r="B359" s="13" t="str">
        <f>IF(D359="","",COUNTA($D$5:D359))</f>
        <v/>
      </c>
      <c r="C359" s="14"/>
      <c r="D359" s="15"/>
      <c r="E359" s="16"/>
      <c r="F359" s="15"/>
      <c r="G359" s="18"/>
      <c r="H359" s="18" t="str">
        <f t="shared" si="25"/>
        <v/>
      </c>
      <c r="I359" s="18"/>
      <c r="J359" s="18" t="str">
        <f t="shared" si="26"/>
        <v/>
      </c>
      <c r="K359" s="18"/>
      <c r="L359" s="18"/>
      <c r="M359" s="18"/>
      <c r="N359" s="19" t="str">
        <f t="shared" si="27"/>
        <v/>
      </c>
      <c r="O359" s="15"/>
      <c r="P359" s="20" t="str">
        <f t="shared" si="28"/>
        <v/>
      </c>
      <c r="Q359" s="21" t="str">
        <f t="shared" si="29"/>
        <v/>
      </c>
    </row>
    <row r="360" spans="2:17" x14ac:dyDescent="0.2">
      <c r="B360" s="13" t="str">
        <f>IF(D360="","",COUNTA($D$5:D360))</f>
        <v/>
      </c>
      <c r="C360" s="14"/>
      <c r="D360" s="15"/>
      <c r="E360" s="16"/>
      <c r="F360" s="15"/>
      <c r="G360" s="18"/>
      <c r="H360" s="18" t="str">
        <f t="shared" si="25"/>
        <v/>
      </c>
      <c r="I360" s="18"/>
      <c r="J360" s="18" t="str">
        <f t="shared" si="26"/>
        <v/>
      </c>
      <c r="K360" s="18"/>
      <c r="L360" s="18"/>
      <c r="M360" s="18"/>
      <c r="N360" s="19" t="str">
        <f t="shared" si="27"/>
        <v/>
      </c>
      <c r="O360" s="15"/>
      <c r="P360" s="20" t="str">
        <f t="shared" si="28"/>
        <v/>
      </c>
      <c r="Q360" s="21" t="str">
        <f t="shared" si="29"/>
        <v/>
      </c>
    </row>
    <row r="361" spans="2:17" x14ac:dyDescent="0.2">
      <c r="B361" s="13" t="str">
        <f>IF(D361="","",COUNTA($D$5:D361))</f>
        <v/>
      </c>
      <c r="C361" s="14"/>
      <c r="D361" s="15"/>
      <c r="E361" s="16"/>
      <c r="F361" s="15"/>
      <c r="G361" s="18"/>
      <c r="H361" s="18" t="str">
        <f t="shared" si="25"/>
        <v/>
      </c>
      <c r="I361" s="18"/>
      <c r="J361" s="18" t="str">
        <f t="shared" si="26"/>
        <v/>
      </c>
      <c r="K361" s="18"/>
      <c r="L361" s="18"/>
      <c r="M361" s="18"/>
      <c r="N361" s="19" t="str">
        <f t="shared" si="27"/>
        <v/>
      </c>
      <c r="O361" s="15"/>
      <c r="P361" s="20" t="str">
        <f t="shared" si="28"/>
        <v/>
      </c>
      <c r="Q361" s="21" t="str">
        <f t="shared" si="29"/>
        <v/>
      </c>
    </row>
    <row r="362" spans="2:17" x14ac:dyDescent="0.2">
      <c r="B362" s="13" t="str">
        <f>IF(D362="","",COUNTA($D$5:D362))</f>
        <v/>
      </c>
      <c r="C362" s="14"/>
      <c r="D362" s="15"/>
      <c r="E362" s="16"/>
      <c r="F362" s="15"/>
      <c r="G362" s="18"/>
      <c r="H362" s="18" t="str">
        <f t="shared" si="25"/>
        <v/>
      </c>
      <c r="I362" s="18"/>
      <c r="J362" s="18" t="str">
        <f t="shared" si="26"/>
        <v/>
      </c>
      <c r="K362" s="18"/>
      <c r="L362" s="18"/>
      <c r="M362" s="18"/>
      <c r="N362" s="19" t="str">
        <f t="shared" si="27"/>
        <v/>
      </c>
      <c r="O362" s="15"/>
      <c r="P362" s="20" t="str">
        <f t="shared" si="28"/>
        <v/>
      </c>
      <c r="Q362" s="21" t="str">
        <f t="shared" si="29"/>
        <v/>
      </c>
    </row>
    <row r="363" spans="2:17" x14ac:dyDescent="0.2">
      <c r="B363" s="13" t="str">
        <f>IF(D363="","",COUNTA($D$5:D363))</f>
        <v/>
      </c>
      <c r="C363" s="14"/>
      <c r="D363" s="15"/>
      <c r="E363" s="16"/>
      <c r="F363" s="15"/>
      <c r="G363" s="18"/>
      <c r="H363" s="18" t="str">
        <f t="shared" si="25"/>
        <v/>
      </c>
      <c r="I363" s="18"/>
      <c r="J363" s="18" t="str">
        <f t="shared" si="26"/>
        <v/>
      </c>
      <c r="K363" s="18"/>
      <c r="L363" s="18"/>
      <c r="M363" s="18"/>
      <c r="N363" s="19" t="str">
        <f t="shared" si="27"/>
        <v/>
      </c>
      <c r="O363" s="15"/>
      <c r="P363" s="20" t="str">
        <f t="shared" si="28"/>
        <v/>
      </c>
      <c r="Q363" s="21" t="str">
        <f t="shared" si="29"/>
        <v/>
      </c>
    </row>
    <row r="364" spans="2:17" x14ac:dyDescent="0.2">
      <c r="B364" s="13" t="str">
        <f>IF(D364="","",COUNTA($D$5:D364))</f>
        <v/>
      </c>
      <c r="C364" s="14"/>
      <c r="D364" s="15"/>
      <c r="E364" s="16"/>
      <c r="F364" s="15"/>
      <c r="G364" s="18"/>
      <c r="H364" s="18" t="str">
        <f t="shared" si="25"/>
        <v/>
      </c>
      <c r="I364" s="18"/>
      <c r="J364" s="18" t="str">
        <f t="shared" si="26"/>
        <v/>
      </c>
      <c r="K364" s="18"/>
      <c r="L364" s="18"/>
      <c r="M364" s="18"/>
      <c r="N364" s="19" t="str">
        <f t="shared" si="27"/>
        <v/>
      </c>
      <c r="O364" s="15"/>
      <c r="P364" s="20" t="str">
        <f t="shared" si="28"/>
        <v/>
      </c>
      <c r="Q364" s="21" t="str">
        <f t="shared" si="29"/>
        <v/>
      </c>
    </row>
    <row r="365" spans="2:17" x14ac:dyDescent="0.2">
      <c r="B365" s="13" t="str">
        <f>IF(D365="","",COUNTA($D$5:D365))</f>
        <v/>
      </c>
      <c r="C365" s="14"/>
      <c r="D365" s="15"/>
      <c r="E365" s="16"/>
      <c r="F365" s="15"/>
      <c r="G365" s="18"/>
      <c r="H365" s="18" t="str">
        <f t="shared" si="25"/>
        <v/>
      </c>
      <c r="I365" s="18"/>
      <c r="J365" s="18" t="str">
        <f t="shared" si="26"/>
        <v/>
      </c>
      <c r="K365" s="18"/>
      <c r="L365" s="18"/>
      <c r="M365" s="18"/>
      <c r="N365" s="19" t="str">
        <f t="shared" si="27"/>
        <v/>
      </c>
      <c r="O365" s="15"/>
      <c r="P365" s="20" t="str">
        <f t="shared" si="28"/>
        <v/>
      </c>
      <c r="Q365" s="21" t="str">
        <f t="shared" si="29"/>
        <v/>
      </c>
    </row>
    <row r="366" spans="2:17" x14ac:dyDescent="0.2">
      <c r="B366" s="13" t="str">
        <f>IF(D366="","",COUNTA($D$5:D366))</f>
        <v/>
      </c>
      <c r="C366" s="14"/>
      <c r="D366" s="15"/>
      <c r="E366" s="16"/>
      <c r="F366" s="15"/>
      <c r="G366" s="18"/>
      <c r="H366" s="18" t="str">
        <f t="shared" si="25"/>
        <v/>
      </c>
      <c r="I366" s="18"/>
      <c r="J366" s="18" t="str">
        <f t="shared" si="26"/>
        <v/>
      </c>
      <c r="K366" s="18"/>
      <c r="L366" s="18"/>
      <c r="M366" s="18"/>
      <c r="N366" s="19" t="str">
        <f t="shared" si="27"/>
        <v/>
      </c>
      <c r="O366" s="15"/>
      <c r="P366" s="20" t="str">
        <f t="shared" si="28"/>
        <v/>
      </c>
      <c r="Q366" s="21" t="str">
        <f t="shared" si="29"/>
        <v/>
      </c>
    </row>
    <row r="367" spans="2:17" x14ac:dyDescent="0.2">
      <c r="B367" s="13" t="str">
        <f>IF(D367="","",COUNTA($D$5:D367))</f>
        <v/>
      </c>
      <c r="C367" s="14"/>
      <c r="D367" s="15"/>
      <c r="E367" s="16"/>
      <c r="F367" s="15"/>
      <c r="G367" s="18"/>
      <c r="H367" s="18" t="str">
        <f t="shared" si="25"/>
        <v/>
      </c>
      <c r="I367" s="18"/>
      <c r="J367" s="18" t="str">
        <f t="shared" si="26"/>
        <v/>
      </c>
      <c r="K367" s="18"/>
      <c r="L367" s="18"/>
      <c r="M367" s="18"/>
      <c r="N367" s="19" t="str">
        <f t="shared" si="27"/>
        <v/>
      </c>
      <c r="O367" s="15"/>
      <c r="P367" s="20" t="str">
        <f t="shared" si="28"/>
        <v/>
      </c>
      <c r="Q367" s="21" t="str">
        <f t="shared" si="29"/>
        <v/>
      </c>
    </row>
    <row r="368" spans="2:17" x14ac:dyDescent="0.2">
      <c r="B368" s="13" t="str">
        <f>IF(D368="","",COUNTA($D$5:D368))</f>
        <v/>
      </c>
      <c r="C368" s="14"/>
      <c r="D368" s="15"/>
      <c r="E368" s="16"/>
      <c r="F368" s="15"/>
      <c r="G368" s="18"/>
      <c r="H368" s="18" t="str">
        <f t="shared" si="25"/>
        <v/>
      </c>
      <c r="I368" s="18"/>
      <c r="J368" s="18" t="str">
        <f t="shared" si="26"/>
        <v/>
      </c>
      <c r="K368" s="18"/>
      <c r="L368" s="18"/>
      <c r="M368" s="18"/>
      <c r="N368" s="19" t="str">
        <f t="shared" si="27"/>
        <v/>
      </c>
      <c r="O368" s="15"/>
      <c r="P368" s="20" t="str">
        <f t="shared" si="28"/>
        <v/>
      </c>
      <c r="Q368" s="21" t="str">
        <f t="shared" si="29"/>
        <v/>
      </c>
    </row>
    <row r="369" spans="2:17" x14ac:dyDescent="0.2">
      <c r="B369" s="13" t="str">
        <f>IF(D369="","",COUNTA($D$5:D369))</f>
        <v/>
      </c>
      <c r="C369" s="14"/>
      <c r="D369" s="15"/>
      <c r="E369" s="16"/>
      <c r="F369" s="15"/>
      <c r="G369" s="18"/>
      <c r="H369" s="18" t="str">
        <f t="shared" si="25"/>
        <v/>
      </c>
      <c r="I369" s="18"/>
      <c r="J369" s="18" t="str">
        <f t="shared" si="26"/>
        <v/>
      </c>
      <c r="K369" s="18"/>
      <c r="L369" s="18"/>
      <c r="M369" s="18"/>
      <c r="N369" s="19" t="str">
        <f t="shared" si="27"/>
        <v/>
      </c>
      <c r="O369" s="15"/>
      <c r="P369" s="20" t="str">
        <f t="shared" si="28"/>
        <v/>
      </c>
      <c r="Q369" s="21" t="str">
        <f t="shared" si="29"/>
        <v/>
      </c>
    </row>
    <row r="370" spans="2:17" x14ac:dyDescent="0.2">
      <c r="B370" s="13" t="str">
        <f>IF(D370="","",COUNTA($D$5:D370))</f>
        <v/>
      </c>
      <c r="C370" s="14"/>
      <c r="D370" s="15"/>
      <c r="E370" s="16"/>
      <c r="F370" s="15"/>
      <c r="G370" s="18"/>
      <c r="H370" s="18" t="str">
        <f t="shared" si="25"/>
        <v/>
      </c>
      <c r="I370" s="18"/>
      <c r="J370" s="18" t="str">
        <f t="shared" si="26"/>
        <v/>
      </c>
      <c r="K370" s="18"/>
      <c r="L370" s="18"/>
      <c r="M370" s="18"/>
      <c r="N370" s="19" t="str">
        <f t="shared" si="27"/>
        <v/>
      </c>
      <c r="O370" s="15"/>
      <c r="P370" s="20" t="str">
        <f t="shared" si="28"/>
        <v/>
      </c>
      <c r="Q370" s="21" t="str">
        <f t="shared" si="29"/>
        <v/>
      </c>
    </row>
    <row r="371" spans="2:17" x14ac:dyDescent="0.2">
      <c r="B371" s="13" t="str">
        <f>IF(D371="","",COUNTA($D$5:D371))</f>
        <v/>
      </c>
      <c r="C371" s="14"/>
      <c r="D371" s="15"/>
      <c r="E371" s="16"/>
      <c r="F371" s="15"/>
      <c r="G371" s="18"/>
      <c r="H371" s="18" t="str">
        <f t="shared" si="25"/>
        <v/>
      </c>
      <c r="I371" s="18"/>
      <c r="J371" s="18" t="str">
        <f t="shared" si="26"/>
        <v/>
      </c>
      <c r="K371" s="18"/>
      <c r="L371" s="18"/>
      <c r="M371" s="18"/>
      <c r="N371" s="19" t="str">
        <f t="shared" si="27"/>
        <v/>
      </c>
      <c r="O371" s="15"/>
      <c r="P371" s="20" t="str">
        <f t="shared" si="28"/>
        <v/>
      </c>
      <c r="Q371" s="21" t="str">
        <f t="shared" si="29"/>
        <v/>
      </c>
    </row>
    <row r="372" spans="2:17" x14ac:dyDescent="0.2">
      <c r="B372" s="13" t="str">
        <f>IF(D372="","",COUNTA($D$5:D372))</f>
        <v/>
      </c>
      <c r="C372" s="14"/>
      <c r="D372" s="15"/>
      <c r="E372" s="16"/>
      <c r="F372" s="15"/>
      <c r="G372" s="18"/>
      <c r="H372" s="18" t="str">
        <f t="shared" si="25"/>
        <v/>
      </c>
      <c r="I372" s="18"/>
      <c r="J372" s="18" t="str">
        <f t="shared" si="26"/>
        <v/>
      </c>
      <c r="K372" s="18"/>
      <c r="L372" s="18"/>
      <c r="M372" s="18"/>
      <c r="N372" s="19" t="str">
        <f t="shared" si="27"/>
        <v/>
      </c>
      <c r="O372" s="15"/>
      <c r="P372" s="20" t="str">
        <f t="shared" si="28"/>
        <v/>
      </c>
      <c r="Q372" s="21" t="str">
        <f t="shared" si="29"/>
        <v/>
      </c>
    </row>
    <row r="373" spans="2:17" x14ac:dyDescent="0.2">
      <c r="B373" s="13" t="str">
        <f>IF(D373="","",COUNTA($D$5:D373))</f>
        <v/>
      </c>
      <c r="C373" s="14"/>
      <c r="D373" s="15"/>
      <c r="E373" s="16"/>
      <c r="F373" s="15"/>
      <c r="G373" s="18"/>
      <c r="H373" s="18" t="str">
        <f t="shared" si="25"/>
        <v/>
      </c>
      <c r="I373" s="18"/>
      <c r="J373" s="18" t="str">
        <f t="shared" si="26"/>
        <v/>
      </c>
      <c r="K373" s="18"/>
      <c r="L373" s="18"/>
      <c r="M373" s="18"/>
      <c r="N373" s="19" t="str">
        <f t="shared" si="27"/>
        <v/>
      </c>
      <c r="O373" s="15"/>
      <c r="P373" s="20" t="str">
        <f t="shared" si="28"/>
        <v/>
      </c>
      <c r="Q373" s="21" t="str">
        <f t="shared" si="29"/>
        <v/>
      </c>
    </row>
    <row r="374" spans="2:17" x14ac:dyDescent="0.2">
      <c r="B374" s="13" t="str">
        <f>IF(D374="","",COUNTA($D$5:D374))</f>
        <v/>
      </c>
      <c r="C374" s="14"/>
      <c r="D374" s="15"/>
      <c r="E374" s="16"/>
      <c r="F374" s="15"/>
      <c r="G374" s="18"/>
      <c r="H374" s="18" t="str">
        <f t="shared" si="25"/>
        <v/>
      </c>
      <c r="I374" s="18"/>
      <c r="J374" s="18" t="str">
        <f t="shared" si="26"/>
        <v/>
      </c>
      <c r="K374" s="18"/>
      <c r="L374" s="18"/>
      <c r="M374" s="18"/>
      <c r="N374" s="19" t="str">
        <f t="shared" si="27"/>
        <v/>
      </c>
      <c r="O374" s="15"/>
      <c r="P374" s="20" t="str">
        <f t="shared" si="28"/>
        <v/>
      </c>
      <c r="Q374" s="21" t="str">
        <f t="shared" si="29"/>
        <v/>
      </c>
    </row>
    <row r="375" spans="2:17" x14ac:dyDescent="0.2">
      <c r="B375" s="13" t="str">
        <f>IF(D375="","",COUNTA($D$5:D375))</f>
        <v/>
      </c>
      <c r="C375" s="14"/>
      <c r="D375" s="15"/>
      <c r="E375" s="16"/>
      <c r="F375" s="15"/>
      <c r="G375" s="18"/>
      <c r="H375" s="18" t="str">
        <f t="shared" si="25"/>
        <v/>
      </c>
      <c r="I375" s="18"/>
      <c r="J375" s="18" t="str">
        <f t="shared" si="26"/>
        <v/>
      </c>
      <c r="K375" s="18"/>
      <c r="L375" s="18"/>
      <c r="M375" s="18"/>
      <c r="N375" s="19" t="str">
        <f t="shared" si="27"/>
        <v/>
      </c>
      <c r="O375" s="15"/>
      <c r="P375" s="20" t="str">
        <f t="shared" si="28"/>
        <v/>
      </c>
      <c r="Q375" s="21" t="str">
        <f t="shared" si="29"/>
        <v/>
      </c>
    </row>
    <row r="376" spans="2:17" x14ac:dyDescent="0.2">
      <c r="B376" s="13" t="str">
        <f>IF(D376="","",COUNTA($D$5:D376))</f>
        <v/>
      </c>
      <c r="C376" s="14"/>
      <c r="D376" s="15"/>
      <c r="E376" s="16"/>
      <c r="F376" s="15"/>
      <c r="G376" s="18"/>
      <c r="H376" s="18" t="str">
        <f t="shared" si="25"/>
        <v/>
      </c>
      <c r="I376" s="18"/>
      <c r="J376" s="18" t="str">
        <f t="shared" si="26"/>
        <v/>
      </c>
      <c r="K376" s="18"/>
      <c r="L376" s="18"/>
      <c r="M376" s="18"/>
      <c r="N376" s="19" t="str">
        <f t="shared" si="27"/>
        <v/>
      </c>
      <c r="O376" s="15"/>
      <c r="P376" s="20" t="str">
        <f t="shared" si="28"/>
        <v/>
      </c>
      <c r="Q376" s="21" t="str">
        <f t="shared" si="29"/>
        <v/>
      </c>
    </row>
    <row r="377" spans="2:17" x14ac:dyDescent="0.2">
      <c r="B377" s="13" t="str">
        <f>IF(D377="","",COUNTA($D$5:D377))</f>
        <v/>
      </c>
      <c r="C377" s="14"/>
      <c r="D377" s="15"/>
      <c r="E377" s="16"/>
      <c r="F377" s="15"/>
      <c r="G377" s="18"/>
      <c r="H377" s="18" t="str">
        <f t="shared" si="25"/>
        <v/>
      </c>
      <c r="I377" s="18"/>
      <c r="J377" s="18" t="str">
        <f t="shared" si="26"/>
        <v/>
      </c>
      <c r="K377" s="18"/>
      <c r="L377" s="18"/>
      <c r="M377" s="18"/>
      <c r="N377" s="19" t="str">
        <f t="shared" si="27"/>
        <v/>
      </c>
      <c r="O377" s="15"/>
      <c r="P377" s="20" t="str">
        <f t="shared" si="28"/>
        <v/>
      </c>
      <c r="Q377" s="21" t="str">
        <f t="shared" si="29"/>
        <v/>
      </c>
    </row>
    <row r="378" spans="2:17" x14ac:dyDescent="0.2">
      <c r="B378" s="13" t="str">
        <f>IF(D378="","",COUNTA($D$5:D378))</f>
        <v/>
      </c>
      <c r="C378" s="14"/>
      <c r="D378" s="15"/>
      <c r="E378" s="16"/>
      <c r="F378" s="15"/>
      <c r="G378" s="18"/>
      <c r="H378" s="18" t="str">
        <f t="shared" si="25"/>
        <v/>
      </c>
      <c r="I378" s="18"/>
      <c r="J378" s="18" t="str">
        <f t="shared" si="26"/>
        <v/>
      </c>
      <c r="K378" s="18"/>
      <c r="L378" s="18"/>
      <c r="M378" s="18"/>
      <c r="N378" s="19" t="str">
        <f t="shared" si="27"/>
        <v/>
      </c>
      <c r="O378" s="15"/>
      <c r="P378" s="20" t="str">
        <f t="shared" si="28"/>
        <v/>
      </c>
      <c r="Q378" s="21" t="str">
        <f t="shared" si="29"/>
        <v/>
      </c>
    </row>
    <row r="379" spans="2:17" x14ac:dyDescent="0.2">
      <c r="B379" s="13" t="str">
        <f>IF(D379="","",COUNTA($D$5:D379))</f>
        <v/>
      </c>
      <c r="C379" s="14"/>
      <c r="D379" s="15"/>
      <c r="E379" s="16"/>
      <c r="F379" s="15"/>
      <c r="G379" s="18"/>
      <c r="H379" s="18" t="str">
        <f t="shared" si="25"/>
        <v/>
      </c>
      <c r="I379" s="18"/>
      <c r="J379" s="18" t="str">
        <f t="shared" si="26"/>
        <v/>
      </c>
      <c r="K379" s="18"/>
      <c r="L379" s="18"/>
      <c r="M379" s="18"/>
      <c r="N379" s="19" t="str">
        <f t="shared" si="27"/>
        <v/>
      </c>
      <c r="O379" s="15"/>
      <c r="P379" s="20" t="str">
        <f t="shared" si="28"/>
        <v/>
      </c>
      <c r="Q379" s="21" t="str">
        <f t="shared" si="29"/>
        <v/>
      </c>
    </row>
    <row r="380" spans="2:17" x14ac:dyDescent="0.2">
      <c r="B380" s="13" t="str">
        <f>IF(D380="","",COUNTA($D$5:D380))</f>
        <v/>
      </c>
      <c r="C380" s="14"/>
      <c r="D380" s="15"/>
      <c r="E380" s="16"/>
      <c r="F380" s="15"/>
      <c r="G380" s="18"/>
      <c r="H380" s="18" t="str">
        <f t="shared" si="25"/>
        <v/>
      </c>
      <c r="I380" s="18"/>
      <c r="J380" s="18" t="str">
        <f t="shared" si="26"/>
        <v/>
      </c>
      <c r="K380" s="18"/>
      <c r="L380" s="18"/>
      <c r="M380" s="18"/>
      <c r="N380" s="19" t="str">
        <f t="shared" si="27"/>
        <v/>
      </c>
      <c r="O380" s="15"/>
      <c r="P380" s="20" t="str">
        <f t="shared" si="28"/>
        <v/>
      </c>
      <c r="Q380" s="21" t="str">
        <f t="shared" si="29"/>
        <v/>
      </c>
    </row>
    <row r="381" spans="2:17" x14ac:dyDescent="0.2">
      <c r="B381" s="13" t="str">
        <f>IF(D381="","",COUNTA($D$5:D381))</f>
        <v/>
      </c>
      <c r="C381" s="14"/>
      <c r="D381" s="15"/>
      <c r="E381" s="16"/>
      <c r="F381" s="15"/>
      <c r="G381" s="18"/>
      <c r="H381" s="18" t="str">
        <f t="shared" si="25"/>
        <v/>
      </c>
      <c r="I381" s="18"/>
      <c r="J381" s="18" t="str">
        <f t="shared" si="26"/>
        <v/>
      </c>
      <c r="K381" s="18"/>
      <c r="L381" s="18"/>
      <c r="M381" s="18"/>
      <c r="N381" s="19" t="str">
        <f t="shared" si="27"/>
        <v/>
      </c>
      <c r="O381" s="15"/>
      <c r="P381" s="20" t="str">
        <f t="shared" si="28"/>
        <v/>
      </c>
      <c r="Q381" s="21" t="str">
        <f t="shared" si="29"/>
        <v/>
      </c>
    </row>
    <row r="382" spans="2:17" x14ac:dyDescent="0.2">
      <c r="B382" s="13" t="str">
        <f>IF(D382="","",COUNTA($D$5:D382))</f>
        <v/>
      </c>
      <c r="C382" s="14"/>
      <c r="D382" s="15"/>
      <c r="E382" s="16"/>
      <c r="F382" s="15"/>
      <c r="G382" s="18"/>
      <c r="H382" s="18" t="str">
        <f t="shared" si="25"/>
        <v/>
      </c>
      <c r="I382" s="18"/>
      <c r="J382" s="18" t="str">
        <f t="shared" si="26"/>
        <v/>
      </c>
      <c r="K382" s="18"/>
      <c r="L382" s="18"/>
      <c r="M382" s="18"/>
      <c r="N382" s="19" t="str">
        <f t="shared" si="27"/>
        <v/>
      </c>
      <c r="O382" s="15"/>
      <c r="P382" s="20" t="str">
        <f t="shared" si="28"/>
        <v/>
      </c>
      <c r="Q382" s="21" t="str">
        <f t="shared" si="29"/>
        <v/>
      </c>
    </row>
    <row r="383" spans="2:17" x14ac:dyDescent="0.2">
      <c r="B383" s="13" t="str">
        <f>IF(D383="","",COUNTA($D$5:D383))</f>
        <v/>
      </c>
      <c r="C383" s="14"/>
      <c r="D383" s="15"/>
      <c r="E383" s="16"/>
      <c r="F383" s="15"/>
      <c r="G383" s="18"/>
      <c r="H383" s="18" t="str">
        <f t="shared" si="25"/>
        <v/>
      </c>
      <c r="I383" s="18"/>
      <c r="J383" s="18" t="str">
        <f t="shared" si="26"/>
        <v/>
      </c>
      <c r="K383" s="18"/>
      <c r="L383" s="18"/>
      <c r="M383" s="18"/>
      <c r="N383" s="19" t="str">
        <f t="shared" si="27"/>
        <v/>
      </c>
      <c r="O383" s="15"/>
      <c r="P383" s="20" t="str">
        <f t="shared" si="28"/>
        <v/>
      </c>
      <c r="Q383" s="21" t="str">
        <f t="shared" si="29"/>
        <v/>
      </c>
    </row>
    <row r="384" spans="2:17" x14ac:dyDescent="0.2">
      <c r="B384" s="13" t="str">
        <f>IF(D384="","",COUNTA($D$5:D384))</f>
        <v/>
      </c>
      <c r="C384" s="14"/>
      <c r="D384" s="15"/>
      <c r="E384" s="16"/>
      <c r="F384" s="15"/>
      <c r="G384" s="18"/>
      <c r="H384" s="18" t="str">
        <f t="shared" si="25"/>
        <v/>
      </c>
      <c r="I384" s="18"/>
      <c r="J384" s="18" t="str">
        <f t="shared" si="26"/>
        <v/>
      </c>
      <c r="K384" s="18"/>
      <c r="L384" s="18"/>
      <c r="M384" s="18"/>
      <c r="N384" s="19" t="str">
        <f t="shared" si="27"/>
        <v/>
      </c>
      <c r="O384" s="15"/>
      <c r="P384" s="20" t="str">
        <f t="shared" si="28"/>
        <v/>
      </c>
      <c r="Q384" s="21" t="str">
        <f t="shared" si="29"/>
        <v/>
      </c>
    </row>
    <row r="385" spans="2:17" x14ac:dyDescent="0.2">
      <c r="B385" s="13" t="str">
        <f>IF(D385="","",COUNTA($D$5:D385))</f>
        <v/>
      </c>
      <c r="C385" s="14"/>
      <c r="D385" s="15"/>
      <c r="E385" s="16"/>
      <c r="F385" s="15"/>
      <c r="G385" s="18"/>
      <c r="H385" s="18" t="str">
        <f t="shared" si="25"/>
        <v/>
      </c>
      <c r="I385" s="18"/>
      <c r="J385" s="18" t="str">
        <f t="shared" si="26"/>
        <v/>
      </c>
      <c r="K385" s="18"/>
      <c r="L385" s="18"/>
      <c r="M385" s="18"/>
      <c r="N385" s="19" t="str">
        <f t="shared" si="27"/>
        <v/>
      </c>
      <c r="O385" s="15"/>
      <c r="P385" s="20" t="str">
        <f t="shared" si="28"/>
        <v/>
      </c>
      <c r="Q385" s="21" t="str">
        <f t="shared" si="29"/>
        <v/>
      </c>
    </row>
    <row r="386" spans="2:17" x14ac:dyDescent="0.2">
      <c r="B386" s="13" t="str">
        <f>IF(D386="","",COUNTA($D$5:D386))</f>
        <v/>
      </c>
      <c r="C386" s="14"/>
      <c r="D386" s="15"/>
      <c r="E386" s="16"/>
      <c r="F386" s="15"/>
      <c r="G386" s="18"/>
      <c r="H386" s="18" t="str">
        <f t="shared" si="25"/>
        <v/>
      </c>
      <c r="I386" s="18"/>
      <c r="J386" s="18" t="str">
        <f t="shared" si="26"/>
        <v/>
      </c>
      <c r="K386" s="18"/>
      <c r="L386" s="18"/>
      <c r="M386" s="18"/>
      <c r="N386" s="19" t="str">
        <f t="shared" si="27"/>
        <v/>
      </c>
      <c r="O386" s="15"/>
      <c r="P386" s="20" t="str">
        <f t="shared" si="28"/>
        <v/>
      </c>
      <c r="Q386" s="21" t="str">
        <f t="shared" si="29"/>
        <v/>
      </c>
    </row>
    <row r="387" spans="2:17" x14ac:dyDescent="0.2">
      <c r="B387" s="13" t="str">
        <f>IF(D387="","",COUNTA($D$5:D387))</f>
        <v/>
      </c>
      <c r="C387" s="14"/>
      <c r="D387" s="15"/>
      <c r="E387" s="16"/>
      <c r="F387" s="15"/>
      <c r="G387" s="18"/>
      <c r="H387" s="18" t="str">
        <f t="shared" si="25"/>
        <v/>
      </c>
      <c r="I387" s="18"/>
      <c r="J387" s="18" t="str">
        <f t="shared" si="26"/>
        <v/>
      </c>
      <c r="K387" s="18"/>
      <c r="L387" s="18"/>
      <c r="M387" s="18"/>
      <c r="N387" s="19" t="str">
        <f t="shared" si="27"/>
        <v/>
      </c>
      <c r="O387" s="15"/>
      <c r="P387" s="20" t="str">
        <f t="shared" si="28"/>
        <v/>
      </c>
      <c r="Q387" s="21" t="str">
        <f t="shared" si="29"/>
        <v/>
      </c>
    </row>
    <row r="388" spans="2:17" x14ac:dyDescent="0.2">
      <c r="B388" s="13" t="str">
        <f>IF(D388="","",COUNTA($D$5:D388))</f>
        <v/>
      </c>
      <c r="C388" s="14"/>
      <c r="D388" s="15"/>
      <c r="E388" s="16"/>
      <c r="F388" s="15"/>
      <c r="G388" s="18"/>
      <c r="H388" s="18" t="str">
        <f t="shared" si="25"/>
        <v/>
      </c>
      <c r="I388" s="18"/>
      <c r="J388" s="18" t="str">
        <f t="shared" si="26"/>
        <v/>
      </c>
      <c r="K388" s="18"/>
      <c r="L388" s="18"/>
      <c r="M388" s="18"/>
      <c r="N388" s="19" t="str">
        <f t="shared" si="27"/>
        <v/>
      </c>
      <c r="O388" s="15"/>
      <c r="P388" s="20" t="str">
        <f t="shared" si="28"/>
        <v/>
      </c>
      <c r="Q388" s="21" t="str">
        <f t="shared" si="29"/>
        <v/>
      </c>
    </row>
    <row r="389" spans="2:17" x14ac:dyDescent="0.2">
      <c r="B389" s="13" t="str">
        <f>IF(D389="","",COUNTA($D$5:D389))</f>
        <v/>
      </c>
      <c r="C389" s="14"/>
      <c r="D389" s="15"/>
      <c r="E389" s="16"/>
      <c r="F389" s="15"/>
      <c r="G389" s="18"/>
      <c r="H389" s="18" t="str">
        <f t="shared" ref="H389:H452" si="30">IF(G389="","",ROUND(G389*Cota1,2))</f>
        <v/>
      </c>
      <c r="I389" s="18"/>
      <c r="J389" s="18" t="str">
        <f t="shared" ref="J389:J452" si="31">IF(I389="","",ROUND(I389*Cota2,2))</f>
        <v/>
      </c>
      <c r="K389" s="18"/>
      <c r="L389" s="18"/>
      <c r="M389" s="18"/>
      <c r="N389" s="19" t="str">
        <f t="shared" ref="N389:N452" si="32">IF(D389="","",N(G389)+N(H389)+N(I389)+N(J389)+N(K389)+N(L389)+N(M389))</f>
        <v/>
      </c>
      <c r="O389" s="15"/>
      <c r="P389" s="20" t="str">
        <f t="shared" ref="P389:P452" si="33">IF(NOT(ISNUMBER(C389)),"",WORKDAY(C389,ZileEF,Sarbatori))</f>
        <v/>
      </c>
      <c r="Q389" s="21" t="str">
        <f t="shared" ref="Q389:Q452" si="34">IF(AND(C389="",D389=""),"",TRIM(IF(OR(NOT(ISNUMBER(C389)),D389="",E389="",F389=""),"Date incomplete. ","")&amp;IF(COUNTIF($D$5:$D$1004,D389)&gt;1,"Număr de factură dublat. ","")&amp;IF(AND(N(G389)&lt;&gt;0,ABS(N(H389)-ROUND(G389*Cota1,2))&gt;0.05),"TVA 21% diferită de calcul. ","")&amp;IF(AND(N(I389)&lt;&gt;0,ABS(N(J389)-ROUND(I389*Cota2,2))&gt;0.05),"TVA 11% diferită de calcul. ","")&amp;IF(N389=0,"Fără valori. ","")&amp;IF(O389&lt;&gt;"Da",IF(AND(ISNUMBER(P389),AziJ&gt;P389),"Netransmisă în e-Factura – termen depășit. ","De transmis în e-Factura până la "&amp;RIGHT("0"&amp;DAY(P389),2)&amp;"."&amp;RIGHT("0"&amp;MONTH(P389),2)&amp;"."&amp;YEAR(P389)&amp;". "),"")))</f>
        <v/>
      </c>
    </row>
    <row r="390" spans="2:17" x14ac:dyDescent="0.2">
      <c r="B390" s="13" t="str">
        <f>IF(D390="","",COUNTA($D$5:D390))</f>
        <v/>
      </c>
      <c r="C390" s="14"/>
      <c r="D390" s="15"/>
      <c r="E390" s="16"/>
      <c r="F390" s="15"/>
      <c r="G390" s="18"/>
      <c r="H390" s="18" t="str">
        <f t="shared" si="30"/>
        <v/>
      </c>
      <c r="I390" s="18"/>
      <c r="J390" s="18" t="str">
        <f t="shared" si="31"/>
        <v/>
      </c>
      <c r="K390" s="18"/>
      <c r="L390" s="18"/>
      <c r="M390" s="18"/>
      <c r="N390" s="19" t="str">
        <f t="shared" si="32"/>
        <v/>
      </c>
      <c r="O390" s="15"/>
      <c r="P390" s="20" t="str">
        <f t="shared" si="33"/>
        <v/>
      </c>
      <c r="Q390" s="21" t="str">
        <f t="shared" si="34"/>
        <v/>
      </c>
    </row>
    <row r="391" spans="2:17" x14ac:dyDescent="0.2">
      <c r="B391" s="13" t="str">
        <f>IF(D391="","",COUNTA($D$5:D391))</f>
        <v/>
      </c>
      <c r="C391" s="14"/>
      <c r="D391" s="15"/>
      <c r="E391" s="16"/>
      <c r="F391" s="15"/>
      <c r="G391" s="18"/>
      <c r="H391" s="18" t="str">
        <f t="shared" si="30"/>
        <v/>
      </c>
      <c r="I391" s="18"/>
      <c r="J391" s="18" t="str">
        <f t="shared" si="31"/>
        <v/>
      </c>
      <c r="K391" s="18"/>
      <c r="L391" s="18"/>
      <c r="M391" s="18"/>
      <c r="N391" s="19" t="str">
        <f t="shared" si="32"/>
        <v/>
      </c>
      <c r="O391" s="15"/>
      <c r="P391" s="20" t="str">
        <f t="shared" si="33"/>
        <v/>
      </c>
      <c r="Q391" s="21" t="str">
        <f t="shared" si="34"/>
        <v/>
      </c>
    </row>
    <row r="392" spans="2:17" x14ac:dyDescent="0.2">
      <c r="B392" s="13" t="str">
        <f>IF(D392="","",COUNTA($D$5:D392))</f>
        <v/>
      </c>
      <c r="C392" s="14"/>
      <c r="D392" s="15"/>
      <c r="E392" s="16"/>
      <c r="F392" s="15"/>
      <c r="G392" s="18"/>
      <c r="H392" s="18" t="str">
        <f t="shared" si="30"/>
        <v/>
      </c>
      <c r="I392" s="18"/>
      <c r="J392" s="18" t="str">
        <f t="shared" si="31"/>
        <v/>
      </c>
      <c r="K392" s="18"/>
      <c r="L392" s="18"/>
      <c r="M392" s="18"/>
      <c r="N392" s="19" t="str">
        <f t="shared" si="32"/>
        <v/>
      </c>
      <c r="O392" s="15"/>
      <c r="P392" s="20" t="str">
        <f t="shared" si="33"/>
        <v/>
      </c>
      <c r="Q392" s="21" t="str">
        <f t="shared" si="34"/>
        <v/>
      </c>
    </row>
    <row r="393" spans="2:17" x14ac:dyDescent="0.2">
      <c r="B393" s="13" t="str">
        <f>IF(D393="","",COUNTA($D$5:D393))</f>
        <v/>
      </c>
      <c r="C393" s="14"/>
      <c r="D393" s="15"/>
      <c r="E393" s="16"/>
      <c r="F393" s="15"/>
      <c r="G393" s="18"/>
      <c r="H393" s="18" t="str">
        <f t="shared" si="30"/>
        <v/>
      </c>
      <c r="I393" s="18"/>
      <c r="J393" s="18" t="str">
        <f t="shared" si="31"/>
        <v/>
      </c>
      <c r="K393" s="18"/>
      <c r="L393" s="18"/>
      <c r="M393" s="18"/>
      <c r="N393" s="19" t="str">
        <f t="shared" si="32"/>
        <v/>
      </c>
      <c r="O393" s="15"/>
      <c r="P393" s="20" t="str">
        <f t="shared" si="33"/>
        <v/>
      </c>
      <c r="Q393" s="21" t="str">
        <f t="shared" si="34"/>
        <v/>
      </c>
    </row>
    <row r="394" spans="2:17" x14ac:dyDescent="0.2">
      <c r="B394" s="13" t="str">
        <f>IF(D394="","",COUNTA($D$5:D394))</f>
        <v/>
      </c>
      <c r="C394" s="14"/>
      <c r="D394" s="15"/>
      <c r="E394" s="16"/>
      <c r="F394" s="15"/>
      <c r="G394" s="18"/>
      <c r="H394" s="18" t="str">
        <f t="shared" si="30"/>
        <v/>
      </c>
      <c r="I394" s="18"/>
      <c r="J394" s="18" t="str">
        <f t="shared" si="31"/>
        <v/>
      </c>
      <c r="K394" s="18"/>
      <c r="L394" s="18"/>
      <c r="M394" s="18"/>
      <c r="N394" s="19" t="str">
        <f t="shared" si="32"/>
        <v/>
      </c>
      <c r="O394" s="15"/>
      <c r="P394" s="20" t="str">
        <f t="shared" si="33"/>
        <v/>
      </c>
      <c r="Q394" s="21" t="str">
        <f t="shared" si="34"/>
        <v/>
      </c>
    </row>
    <row r="395" spans="2:17" x14ac:dyDescent="0.2">
      <c r="B395" s="13" t="str">
        <f>IF(D395="","",COUNTA($D$5:D395))</f>
        <v/>
      </c>
      <c r="C395" s="14"/>
      <c r="D395" s="15"/>
      <c r="E395" s="16"/>
      <c r="F395" s="15"/>
      <c r="G395" s="18"/>
      <c r="H395" s="18" t="str">
        <f t="shared" si="30"/>
        <v/>
      </c>
      <c r="I395" s="18"/>
      <c r="J395" s="18" t="str">
        <f t="shared" si="31"/>
        <v/>
      </c>
      <c r="K395" s="18"/>
      <c r="L395" s="18"/>
      <c r="M395" s="18"/>
      <c r="N395" s="19" t="str">
        <f t="shared" si="32"/>
        <v/>
      </c>
      <c r="O395" s="15"/>
      <c r="P395" s="20" t="str">
        <f t="shared" si="33"/>
        <v/>
      </c>
      <c r="Q395" s="21" t="str">
        <f t="shared" si="34"/>
        <v/>
      </c>
    </row>
    <row r="396" spans="2:17" x14ac:dyDescent="0.2">
      <c r="B396" s="13" t="str">
        <f>IF(D396="","",COUNTA($D$5:D396))</f>
        <v/>
      </c>
      <c r="C396" s="14"/>
      <c r="D396" s="15"/>
      <c r="E396" s="16"/>
      <c r="F396" s="15"/>
      <c r="G396" s="18"/>
      <c r="H396" s="18" t="str">
        <f t="shared" si="30"/>
        <v/>
      </c>
      <c r="I396" s="18"/>
      <c r="J396" s="18" t="str">
        <f t="shared" si="31"/>
        <v/>
      </c>
      <c r="K396" s="18"/>
      <c r="L396" s="18"/>
      <c r="M396" s="18"/>
      <c r="N396" s="19" t="str">
        <f t="shared" si="32"/>
        <v/>
      </c>
      <c r="O396" s="15"/>
      <c r="P396" s="20" t="str">
        <f t="shared" si="33"/>
        <v/>
      </c>
      <c r="Q396" s="21" t="str">
        <f t="shared" si="34"/>
        <v/>
      </c>
    </row>
    <row r="397" spans="2:17" x14ac:dyDescent="0.2">
      <c r="B397" s="13" t="str">
        <f>IF(D397="","",COUNTA($D$5:D397))</f>
        <v/>
      </c>
      <c r="C397" s="14"/>
      <c r="D397" s="15"/>
      <c r="E397" s="16"/>
      <c r="F397" s="15"/>
      <c r="G397" s="18"/>
      <c r="H397" s="18" t="str">
        <f t="shared" si="30"/>
        <v/>
      </c>
      <c r="I397" s="18"/>
      <c r="J397" s="18" t="str">
        <f t="shared" si="31"/>
        <v/>
      </c>
      <c r="K397" s="18"/>
      <c r="L397" s="18"/>
      <c r="M397" s="18"/>
      <c r="N397" s="19" t="str">
        <f t="shared" si="32"/>
        <v/>
      </c>
      <c r="O397" s="15"/>
      <c r="P397" s="20" t="str">
        <f t="shared" si="33"/>
        <v/>
      </c>
      <c r="Q397" s="21" t="str">
        <f t="shared" si="34"/>
        <v/>
      </c>
    </row>
    <row r="398" spans="2:17" x14ac:dyDescent="0.2">
      <c r="B398" s="13" t="str">
        <f>IF(D398="","",COUNTA($D$5:D398))</f>
        <v/>
      </c>
      <c r="C398" s="14"/>
      <c r="D398" s="15"/>
      <c r="E398" s="16"/>
      <c r="F398" s="15"/>
      <c r="G398" s="18"/>
      <c r="H398" s="18" t="str">
        <f t="shared" si="30"/>
        <v/>
      </c>
      <c r="I398" s="18"/>
      <c r="J398" s="18" t="str">
        <f t="shared" si="31"/>
        <v/>
      </c>
      <c r="K398" s="18"/>
      <c r="L398" s="18"/>
      <c r="M398" s="18"/>
      <c r="N398" s="19" t="str">
        <f t="shared" si="32"/>
        <v/>
      </c>
      <c r="O398" s="15"/>
      <c r="P398" s="20" t="str">
        <f t="shared" si="33"/>
        <v/>
      </c>
      <c r="Q398" s="21" t="str">
        <f t="shared" si="34"/>
        <v/>
      </c>
    </row>
    <row r="399" spans="2:17" x14ac:dyDescent="0.2">
      <c r="B399" s="13" t="str">
        <f>IF(D399="","",COUNTA($D$5:D399))</f>
        <v/>
      </c>
      <c r="C399" s="14"/>
      <c r="D399" s="15"/>
      <c r="E399" s="16"/>
      <c r="F399" s="15"/>
      <c r="G399" s="18"/>
      <c r="H399" s="18" t="str">
        <f t="shared" si="30"/>
        <v/>
      </c>
      <c r="I399" s="18"/>
      <c r="J399" s="18" t="str">
        <f t="shared" si="31"/>
        <v/>
      </c>
      <c r="K399" s="18"/>
      <c r="L399" s="18"/>
      <c r="M399" s="18"/>
      <c r="N399" s="19" t="str">
        <f t="shared" si="32"/>
        <v/>
      </c>
      <c r="O399" s="15"/>
      <c r="P399" s="20" t="str">
        <f t="shared" si="33"/>
        <v/>
      </c>
      <c r="Q399" s="21" t="str">
        <f t="shared" si="34"/>
        <v/>
      </c>
    </row>
    <row r="400" spans="2:17" x14ac:dyDescent="0.2">
      <c r="B400" s="13" t="str">
        <f>IF(D400="","",COUNTA($D$5:D400))</f>
        <v/>
      </c>
      <c r="C400" s="14"/>
      <c r="D400" s="15"/>
      <c r="E400" s="16"/>
      <c r="F400" s="15"/>
      <c r="G400" s="18"/>
      <c r="H400" s="18" t="str">
        <f t="shared" si="30"/>
        <v/>
      </c>
      <c r="I400" s="18"/>
      <c r="J400" s="18" t="str">
        <f t="shared" si="31"/>
        <v/>
      </c>
      <c r="K400" s="18"/>
      <c r="L400" s="18"/>
      <c r="M400" s="18"/>
      <c r="N400" s="19" t="str">
        <f t="shared" si="32"/>
        <v/>
      </c>
      <c r="O400" s="15"/>
      <c r="P400" s="20" t="str">
        <f t="shared" si="33"/>
        <v/>
      </c>
      <c r="Q400" s="21" t="str">
        <f t="shared" si="34"/>
        <v/>
      </c>
    </row>
    <row r="401" spans="2:17" x14ac:dyDescent="0.2">
      <c r="B401" s="13" t="str">
        <f>IF(D401="","",COUNTA($D$5:D401))</f>
        <v/>
      </c>
      <c r="C401" s="14"/>
      <c r="D401" s="15"/>
      <c r="E401" s="16"/>
      <c r="F401" s="15"/>
      <c r="G401" s="18"/>
      <c r="H401" s="18" t="str">
        <f t="shared" si="30"/>
        <v/>
      </c>
      <c r="I401" s="18"/>
      <c r="J401" s="18" t="str">
        <f t="shared" si="31"/>
        <v/>
      </c>
      <c r="K401" s="18"/>
      <c r="L401" s="18"/>
      <c r="M401" s="18"/>
      <c r="N401" s="19" t="str">
        <f t="shared" si="32"/>
        <v/>
      </c>
      <c r="O401" s="15"/>
      <c r="P401" s="20" t="str">
        <f t="shared" si="33"/>
        <v/>
      </c>
      <c r="Q401" s="21" t="str">
        <f t="shared" si="34"/>
        <v/>
      </c>
    </row>
    <row r="402" spans="2:17" x14ac:dyDescent="0.2">
      <c r="B402" s="13" t="str">
        <f>IF(D402="","",COUNTA($D$5:D402))</f>
        <v/>
      </c>
      <c r="C402" s="14"/>
      <c r="D402" s="15"/>
      <c r="E402" s="16"/>
      <c r="F402" s="15"/>
      <c r="G402" s="18"/>
      <c r="H402" s="18" t="str">
        <f t="shared" si="30"/>
        <v/>
      </c>
      <c r="I402" s="18"/>
      <c r="J402" s="18" t="str">
        <f t="shared" si="31"/>
        <v/>
      </c>
      <c r="K402" s="18"/>
      <c r="L402" s="18"/>
      <c r="M402" s="18"/>
      <c r="N402" s="19" t="str">
        <f t="shared" si="32"/>
        <v/>
      </c>
      <c r="O402" s="15"/>
      <c r="P402" s="20" t="str">
        <f t="shared" si="33"/>
        <v/>
      </c>
      <c r="Q402" s="21" t="str">
        <f t="shared" si="34"/>
        <v/>
      </c>
    </row>
    <row r="403" spans="2:17" x14ac:dyDescent="0.2">
      <c r="B403" s="13" t="str">
        <f>IF(D403="","",COUNTA($D$5:D403))</f>
        <v/>
      </c>
      <c r="C403" s="14"/>
      <c r="D403" s="15"/>
      <c r="E403" s="16"/>
      <c r="F403" s="15"/>
      <c r="G403" s="18"/>
      <c r="H403" s="18" t="str">
        <f t="shared" si="30"/>
        <v/>
      </c>
      <c r="I403" s="18"/>
      <c r="J403" s="18" t="str">
        <f t="shared" si="31"/>
        <v/>
      </c>
      <c r="K403" s="18"/>
      <c r="L403" s="18"/>
      <c r="M403" s="18"/>
      <c r="N403" s="19" t="str">
        <f t="shared" si="32"/>
        <v/>
      </c>
      <c r="O403" s="15"/>
      <c r="P403" s="20" t="str">
        <f t="shared" si="33"/>
        <v/>
      </c>
      <c r="Q403" s="21" t="str">
        <f t="shared" si="34"/>
        <v/>
      </c>
    </row>
    <row r="404" spans="2:17" x14ac:dyDescent="0.2">
      <c r="B404" s="13" t="str">
        <f>IF(D404="","",COUNTA($D$5:D404))</f>
        <v/>
      </c>
      <c r="C404" s="14"/>
      <c r="D404" s="15"/>
      <c r="E404" s="16"/>
      <c r="F404" s="15"/>
      <c r="G404" s="18"/>
      <c r="H404" s="18" t="str">
        <f t="shared" si="30"/>
        <v/>
      </c>
      <c r="I404" s="18"/>
      <c r="J404" s="18" t="str">
        <f t="shared" si="31"/>
        <v/>
      </c>
      <c r="K404" s="18"/>
      <c r="L404" s="18"/>
      <c r="M404" s="18"/>
      <c r="N404" s="19" t="str">
        <f t="shared" si="32"/>
        <v/>
      </c>
      <c r="O404" s="15"/>
      <c r="P404" s="20" t="str">
        <f t="shared" si="33"/>
        <v/>
      </c>
      <c r="Q404" s="21" t="str">
        <f t="shared" si="34"/>
        <v/>
      </c>
    </row>
    <row r="405" spans="2:17" x14ac:dyDescent="0.2">
      <c r="B405" s="13" t="str">
        <f>IF(D405="","",COUNTA($D$5:D405))</f>
        <v/>
      </c>
      <c r="C405" s="14"/>
      <c r="D405" s="15"/>
      <c r="E405" s="16"/>
      <c r="F405" s="15"/>
      <c r="G405" s="18"/>
      <c r="H405" s="18" t="str">
        <f t="shared" si="30"/>
        <v/>
      </c>
      <c r="I405" s="18"/>
      <c r="J405" s="18" t="str">
        <f t="shared" si="31"/>
        <v/>
      </c>
      <c r="K405" s="18"/>
      <c r="L405" s="18"/>
      <c r="M405" s="18"/>
      <c r="N405" s="19" t="str">
        <f t="shared" si="32"/>
        <v/>
      </c>
      <c r="O405" s="15"/>
      <c r="P405" s="20" t="str">
        <f t="shared" si="33"/>
        <v/>
      </c>
      <c r="Q405" s="21" t="str">
        <f t="shared" si="34"/>
        <v/>
      </c>
    </row>
    <row r="406" spans="2:17" x14ac:dyDescent="0.2">
      <c r="B406" s="13" t="str">
        <f>IF(D406="","",COUNTA($D$5:D406))</f>
        <v/>
      </c>
      <c r="C406" s="14"/>
      <c r="D406" s="15"/>
      <c r="E406" s="16"/>
      <c r="F406" s="15"/>
      <c r="G406" s="18"/>
      <c r="H406" s="18" t="str">
        <f t="shared" si="30"/>
        <v/>
      </c>
      <c r="I406" s="18"/>
      <c r="J406" s="18" t="str">
        <f t="shared" si="31"/>
        <v/>
      </c>
      <c r="K406" s="18"/>
      <c r="L406" s="18"/>
      <c r="M406" s="18"/>
      <c r="N406" s="19" t="str">
        <f t="shared" si="32"/>
        <v/>
      </c>
      <c r="O406" s="15"/>
      <c r="P406" s="20" t="str">
        <f t="shared" si="33"/>
        <v/>
      </c>
      <c r="Q406" s="21" t="str">
        <f t="shared" si="34"/>
        <v/>
      </c>
    </row>
    <row r="407" spans="2:17" x14ac:dyDescent="0.2">
      <c r="B407" s="13" t="str">
        <f>IF(D407="","",COUNTA($D$5:D407))</f>
        <v/>
      </c>
      <c r="C407" s="14"/>
      <c r="D407" s="15"/>
      <c r="E407" s="16"/>
      <c r="F407" s="15"/>
      <c r="G407" s="18"/>
      <c r="H407" s="18" t="str">
        <f t="shared" si="30"/>
        <v/>
      </c>
      <c r="I407" s="18"/>
      <c r="J407" s="18" t="str">
        <f t="shared" si="31"/>
        <v/>
      </c>
      <c r="K407" s="18"/>
      <c r="L407" s="18"/>
      <c r="M407" s="18"/>
      <c r="N407" s="19" t="str">
        <f t="shared" si="32"/>
        <v/>
      </c>
      <c r="O407" s="15"/>
      <c r="P407" s="20" t="str">
        <f t="shared" si="33"/>
        <v/>
      </c>
      <c r="Q407" s="21" t="str">
        <f t="shared" si="34"/>
        <v/>
      </c>
    </row>
    <row r="408" spans="2:17" x14ac:dyDescent="0.2">
      <c r="B408" s="13" t="str">
        <f>IF(D408="","",COUNTA($D$5:D408))</f>
        <v/>
      </c>
      <c r="C408" s="14"/>
      <c r="D408" s="15"/>
      <c r="E408" s="16"/>
      <c r="F408" s="15"/>
      <c r="G408" s="18"/>
      <c r="H408" s="18" t="str">
        <f t="shared" si="30"/>
        <v/>
      </c>
      <c r="I408" s="18"/>
      <c r="J408" s="18" t="str">
        <f t="shared" si="31"/>
        <v/>
      </c>
      <c r="K408" s="18"/>
      <c r="L408" s="18"/>
      <c r="M408" s="18"/>
      <c r="N408" s="19" t="str">
        <f t="shared" si="32"/>
        <v/>
      </c>
      <c r="O408" s="15"/>
      <c r="P408" s="20" t="str">
        <f t="shared" si="33"/>
        <v/>
      </c>
      <c r="Q408" s="21" t="str">
        <f t="shared" si="34"/>
        <v/>
      </c>
    </row>
    <row r="409" spans="2:17" x14ac:dyDescent="0.2">
      <c r="B409" s="13" t="str">
        <f>IF(D409="","",COUNTA($D$5:D409))</f>
        <v/>
      </c>
      <c r="C409" s="14"/>
      <c r="D409" s="15"/>
      <c r="E409" s="16"/>
      <c r="F409" s="15"/>
      <c r="G409" s="18"/>
      <c r="H409" s="18" t="str">
        <f t="shared" si="30"/>
        <v/>
      </c>
      <c r="I409" s="18"/>
      <c r="J409" s="18" t="str">
        <f t="shared" si="31"/>
        <v/>
      </c>
      <c r="K409" s="18"/>
      <c r="L409" s="18"/>
      <c r="M409" s="18"/>
      <c r="N409" s="19" t="str">
        <f t="shared" si="32"/>
        <v/>
      </c>
      <c r="O409" s="15"/>
      <c r="P409" s="20" t="str">
        <f t="shared" si="33"/>
        <v/>
      </c>
      <c r="Q409" s="21" t="str">
        <f t="shared" si="34"/>
        <v/>
      </c>
    </row>
    <row r="410" spans="2:17" x14ac:dyDescent="0.2">
      <c r="B410" s="13" t="str">
        <f>IF(D410="","",COUNTA($D$5:D410))</f>
        <v/>
      </c>
      <c r="C410" s="14"/>
      <c r="D410" s="15"/>
      <c r="E410" s="16"/>
      <c r="F410" s="15"/>
      <c r="G410" s="18"/>
      <c r="H410" s="18" t="str">
        <f t="shared" si="30"/>
        <v/>
      </c>
      <c r="I410" s="18"/>
      <c r="J410" s="18" t="str">
        <f t="shared" si="31"/>
        <v/>
      </c>
      <c r="K410" s="18"/>
      <c r="L410" s="18"/>
      <c r="M410" s="18"/>
      <c r="N410" s="19" t="str">
        <f t="shared" si="32"/>
        <v/>
      </c>
      <c r="O410" s="15"/>
      <c r="P410" s="20" t="str">
        <f t="shared" si="33"/>
        <v/>
      </c>
      <c r="Q410" s="21" t="str">
        <f t="shared" si="34"/>
        <v/>
      </c>
    </row>
    <row r="411" spans="2:17" x14ac:dyDescent="0.2">
      <c r="B411" s="13" t="str">
        <f>IF(D411="","",COUNTA($D$5:D411))</f>
        <v/>
      </c>
      <c r="C411" s="14"/>
      <c r="D411" s="15"/>
      <c r="E411" s="16"/>
      <c r="F411" s="15"/>
      <c r="G411" s="18"/>
      <c r="H411" s="18" t="str">
        <f t="shared" si="30"/>
        <v/>
      </c>
      <c r="I411" s="18"/>
      <c r="J411" s="18" t="str">
        <f t="shared" si="31"/>
        <v/>
      </c>
      <c r="K411" s="18"/>
      <c r="L411" s="18"/>
      <c r="M411" s="18"/>
      <c r="N411" s="19" t="str">
        <f t="shared" si="32"/>
        <v/>
      </c>
      <c r="O411" s="15"/>
      <c r="P411" s="20" t="str">
        <f t="shared" si="33"/>
        <v/>
      </c>
      <c r="Q411" s="21" t="str">
        <f t="shared" si="34"/>
        <v/>
      </c>
    </row>
    <row r="412" spans="2:17" x14ac:dyDescent="0.2">
      <c r="B412" s="13" t="str">
        <f>IF(D412="","",COUNTA($D$5:D412))</f>
        <v/>
      </c>
      <c r="C412" s="14"/>
      <c r="D412" s="15"/>
      <c r="E412" s="16"/>
      <c r="F412" s="15"/>
      <c r="G412" s="18"/>
      <c r="H412" s="18" t="str">
        <f t="shared" si="30"/>
        <v/>
      </c>
      <c r="I412" s="18"/>
      <c r="J412" s="18" t="str">
        <f t="shared" si="31"/>
        <v/>
      </c>
      <c r="K412" s="18"/>
      <c r="L412" s="18"/>
      <c r="M412" s="18"/>
      <c r="N412" s="19" t="str">
        <f t="shared" si="32"/>
        <v/>
      </c>
      <c r="O412" s="15"/>
      <c r="P412" s="20" t="str">
        <f t="shared" si="33"/>
        <v/>
      </c>
      <c r="Q412" s="21" t="str">
        <f t="shared" si="34"/>
        <v/>
      </c>
    </row>
    <row r="413" spans="2:17" x14ac:dyDescent="0.2">
      <c r="B413" s="13" t="str">
        <f>IF(D413="","",COUNTA($D$5:D413))</f>
        <v/>
      </c>
      <c r="C413" s="14"/>
      <c r="D413" s="15"/>
      <c r="E413" s="16"/>
      <c r="F413" s="15"/>
      <c r="G413" s="18"/>
      <c r="H413" s="18" t="str">
        <f t="shared" si="30"/>
        <v/>
      </c>
      <c r="I413" s="18"/>
      <c r="J413" s="18" t="str">
        <f t="shared" si="31"/>
        <v/>
      </c>
      <c r="K413" s="18"/>
      <c r="L413" s="18"/>
      <c r="M413" s="18"/>
      <c r="N413" s="19" t="str">
        <f t="shared" si="32"/>
        <v/>
      </c>
      <c r="O413" s="15"/>
      <c r="P413" s="20" t="str">
        <f t="shared" si="33"/>
        <v/>
      </c>
      <c r="Q413" s="21" t="str">
        <f t="shared" si="34"/>
        <v/>
      </c>
    </row>
    <row r="414" spans="2:17" x14ac:dyDescent="0.2">
      <c r="B414" s="13" t="str">
        <f>IF(D414="","",COUNTA($D$5:D414))</f>
        <v/>
      </c>
      <c r="C414" s="14"/>
      <c r="D414" s="15"/>
      <c r="E414" s="16"/>
      <c r="F414" s="15"/>
      <c r="G414" s="18"/>
      <c r="H414" s="18" t="str">
        <f t="shared" si="30"/>
        <v/>
      </c>
      <c r="I414" s="18"/>
      <c r="J414" s="18" t="str">
        <f t="shared" si="31"/>
        <v/>
      </c>
      <c r="K414" s="18"/>
      <c r="L414" s="18"/>
      <c r="M414" s="18"/>
      <c r="N414" s="19" t="str">
        <f t="shared" si="32"/>
        <v/>
      </c>
      <c r="O414" s="15"/>
      <c r="P414" s="20" t="str">
        <f t="shared" si="33"/>
        <v/>
      </c>
      <c r="Q414" s="21" t="str">
        <f t="shared" si="34"/>
        <v/>
      </c>
    </row>
    <row r="415" spans="2:17" x14ac:dyDescent="0.2">
      <c r="B415" s="13" t="str">
        <f>IF(D415="","",COUNTA($D$5:D415))</f>
        <v/>
      </c>
      <c r="C415" s="14"/>
      <c r="D415" s="15"/>
      <c r="E415" s="16"/>
      <c r="F415" s="15"/>
      <c r="G415" s="18"/>
      <c r="H415" s="18" t="str">
        <f t="shared" si="30"/>
        <v/>
      </c>
      <c r="I415" s="18"/>
      <c r="J415" s="18" t="str">
        <f t="shared" si="31"/>
        <v/>
      </c>
      <c r="K415" s="18"/>
      <c r="L415" s="18"/>
      <c r="M415" s="18"/>
      <c r="N415" s="19" t="str">
        <f t="shared" si="32"/>
        <v/>
      </c>
      <c r="O415" s="15"/>
      <c r="P415" s="20" t="str">
        <f t="shared" si="33"/>
        <v/>
      </c>
      <c r="Q415" s="21" t="str">
        <f t="shared" si="34"/>
        <v/>
      </c>
    </row>
    <row r="416" spans="2:17" x14ac:dyDescent="0.2">
      <c r="B416" s="13" t="str">
        <f>IF(D416="","",COUNTA($D$5:D416))</f>
        <v/>
      </c>
      <c r="C416" s="14"/>
      <c r="D416" s="15"/>
      <c r="E416" s="16"/>
      <c r="F416" s="15"/>
      <c r="G416" s="18"/>
      <c r="H416" s="18" t="str">
        <f t="shared" si="30"/>
        <v/>
      </c>
      <c r="I416" s="18"/>
      <c r="J416" s="18" t="str">
        <f t="shared" si="31"/>
        <v/>
      </c>
      <c r="K416" s="18"/>
      <c r="L416" s="18"/>
      <c r="M416" s="18"/>
      <c r="N416" s="19" t="str">
        <f t="shared" si="32"/>
        <v/>
      </c>
      <c r="O416" s="15"/>
      <c r="P416" s="20" t="str">
        <f t="shared" si="33"/>
        <v/>
      </c>
      <c r="Q416" s="21" t="str">
        <f t="shared" si="34"/>
        <v/>
      </c>
    </row>
    <row r="417" spans="2:17" x14ac:dyDescent="0.2">
      <c r="B417" s="13" t="str">
        <f>IF(D417="","",COUNTA($D$5:D417))</f>
        <v/>
      </c>
      <c r="C417" s="14"/>
      <c r="D417" s="15"/>
      <c r="E417" s="16"/>
      <c r="F417" s="15"/>
      <c r="G417" s="18"/>
      <c r="H417" s="18" t="str">
        <f t="shared" si="30"/>
        <v/>
      </c>
      <c r="I417" s="18"/>
      <c r="J417" s="18" t="str">
        <f t="shared" si="31"/>
        <v/>
      </c>
      <c r="K417" s="18"/>
      <c r="L417" s="18"/>
      <c r="M417" s="18"/>
      <c r="N417" s="19" t="str">
        <f t="shared" si="32"/>
        <v/>
      </c>
      <c r="O417" s="15"/>
      <c r="P417" s="20" t="str">
        <f t="shared" si="33"/>
        <v/>
      </c>
      <c r="Q417" s="21" t="str">
        <f t="shared" si="34"/>
        <v/>
      </c>
    </row>
    <row r="418" spans="2:17" x14ac:dyDescent="0.2">
      <c r="B418" s="13" t="str">
        <f>IF(D418="","",COUNTA($D$5:D418))</f>
        <v/>
      </c>
      <c r="C418" s="14"/>
      <c r="D418" s="15"/>
      <c r="E418" s="16"/>
      <c r="F418" s="15"/>
      <c r="G418" s="18"/>
      <c r="H418" s="18" t="str">
        <f t="shared" si="30"/>
        <v/>
      </c>
      <c r="I418" s="18"/>
      <c r="J418" s="18" t="str">
        <f t="shared" si="31"/>
        <v/>
      </c>
      <c r="K418" s="18"/>
      <c r="L418" s="18"/>
      <c r="M418" s="18"/>
      <c r="N418" s="19" t="str">
        <f t="shared" si="32"/>
        <v/>
      </c>
      <c r="O418" s="15"/>
      <c r="P418" s="20" t="str">
        <f t="shared" si="33"/>
        <v/>
      </c>
      <c r="Q418" s="21" t="str">
        <f t="shared" si="34"/>
        <v/>
      </c>
    </row>
    <row r="419" spans="2:17" x14ac:dyDescent="0.2">
      <c r="B419" s="13" t="str">
        <f>IF(D419="","",COUNTA($D$5:D419))</f>
        <v/>
      </c>
      <c r="C419" s="14"/>
      <c r="D419" s="15"/>
      <c r="E419" s="16"/>
      <c r="F419" s="15"/>
      <c r="G419" s="18"/>
      <c r="H419" s="18" t="str">
        <f t="shared" si="30"/>
        <v/>
      </c>
      <c r="I419" s="18"/>
      <c r="J419" s="18" t="str">
        <f t="shared" si="31"/>
        <v/>
      </c>
      <c r="K419" s="18"/>
      <c r="L419" s="18"/>
      <c r="M419" s="18"/>
      <c r="N419" s="19" t="str">
        <f t="shared" si="32"/>
        <v/>
      </c>
      <c r="O419" s="15"/>
      <c r="P419" s="20" t="str">
        <f t="shared" si="33"/>
        <v/>
      </c>
      <c r="Q419" s="21" t="str">
        <f t="shared" si="34"/>
        <v/>
      </c>
    </row>
    <row r="420" spans="2:17" x14ac:dyDescent="0.2">
      <c r="B420" s="13" t="str">
        <f>IF(D420="","",COUNTA($D$5:D420))</f>
        <v/>
      </c>
      <c r="C420" s="14"/>
      <c r="D420" s="15"/>
      <c r="E420" s="16"/>
      <c r="F420" s="15"/>
      <c r="G420" s="18"/>
      <c r="H420" s="18" t="str">
        <f t="shared" si="30"/>
        <v/>
      </c>
      <c r="I420" s="18"/>
      <c r="J420" s="18" t="str">
        <f t="shared" si="31"/>
        <v/>
      </c>
      <c r="K420" s="18"/>
      <c r="L420" s="18"/>
      <c r="M420" s="18"/>
      <c r="N420" s="19" t="str">
        <f t="shared" si="32"/>
        <v/>
      </c>
      <c r="O420" s="15"/>
      <c r="P420" s="20" t="str">
        <f t="shared" si="33"/>
        <v/>
      </c>
      <c r="Q420" s="21" t="str">
        <f t="shared" si="34"/>
        <v/>
      </c>
    </row>
    <row r="421" spans="2:17" x14ac:dyDescent="0.2">
      <c r="B421" s="13" t="str">
        <f>IF(D421="","",COUNTA($D$5:D421))</f>
        <v/>
      </c>
      <c r="C421" s="14"/>
      <c r="D421" s="15"/>
      <c r="E421" s="16"/>
      <c r="F421" s="15"/>
      <c r="G421" s="18"/>
      <c r="H421" s="18" t="str">
        <f t="shared" si="30"/>
        <v/>
      </c>
      <c r="I421" s="18"/>
      <c r="J421" s="18" t="str">
        <f t="shared" si="31"/>
        <v/>
      </c>
      <c r="K421" s="18"/>
      <c r="L421" s="18"/>
      <c r="M421" s="18"/>
      <c r="N421" s="19" t="str">
        <f t="shared" si="32"/>
        <v/>
      </c>
      <c r="O421" s="15"/>
      <c r="P421" s="20" t="str">
        <f t="shared" si="33"/>
        <v/>
      </c>
      <c r="Q421" s="21" t="str">
        <f t="shared" si="34"/>
        <v/>
      </c>
    </row>
    <row r="422" spans="2:17" x14ac:dyDescent="0.2">
      <c r="B422" s="13" t="str">
        <f>IF(D422="","",COUNTA($D$5:D422))</f>
        <v/>
      </c>
      <c r="C422" s="14"/>
      <c r="D422" s="15"/>
      <c r="E422" s="16"/>
      <c r="F422" s="15"/>
      <c r="G422" s="18"/>
      <c r="H422" s="18" t="str">
        <f t="shared" si="30"/>
        <v/>
      </c>
      <c r="I422" s="18"/>
      <c r="J422" s="18" t="str">
        <f t="shared" si="31"/>
        <v/>
      </c>
      <c r="K422" s="18"/>
      <c r="L422" s="18"/>
      <c r="M422" s="18"/>
      <c r="N422" s="19" t="str">
        <f t="shared" si="32"/>
        <v/>
      </c>
      <c r="O422" s="15"/>
      <c r="P422" s="20" t="str">
        <f t="shared" si="33"/>
        <v/>
      </c>
      <c r="Q422" s="21" t="str">
        <f t="shared" si="34"/>
        <v/>
      </c>
    </row>
    <row r="423" spans="2:17" x14ac:dyDescent="0.2">
      <c r="B423" s="13" t="str">
        <f>IF(D423="","",COUNTA($D$5:D423))</f>
        <v/>
      </c>
      <c r="C423" s="14"/>
      <c r="D423" s="15"/>
      <c r="E423" s="16"/>
      <c r="F423" s="15"/>
      <c r="G423" s="18"/>
      <c r="H423" s="18" t="str">
        <f t="shared" si="30"/>
        <v/>
      </c>
      <c r="I423" s="18"/>
      <c r="J423" s="18" t="str">
        <f t="shared" si="31"/>
        <v/>
      </c>
      <c r="K423" s="18"/>
      <c r="L423" s="18"/>
      <c r="M423" s="18"/>
      <c r="N423" s="19" t="str">
        <f t="shared" si="32"/>
        <v/>
      </c>
      <c r="O423" s="15"/>
      <c r="P423" s="20" t="str">
        <f t="shared" si="33"/>
        <v/>
      </c>
      <c r="Q423" s="21" t="str">
        <f t="shared" si="34"/>
        <v/>
      </c>
    </row>
    <row r="424" spans="2:17" x14ac:dyDescent="0.2">
      <c r="B424" s="13" t="str">
        <f>IF(D424="","",COUNTA($D$5:D424))</f>
        <v/>
      </c>
      <c r="C424" s="14"/>
      <c r="D424" s="15"/>
      <c r="E424" s="16"/>
      <c r="F424" s="15"/>
      <c r="G424" s="18"/>
      <c r="H424" s="18" t="str">
        <f t="shared" si="30"/>
        <v/>
      </c>
      <c r="I424" s="18"/>
      <c r="J424" s="18" t="str">
        <f t="shared" si="31"/>
        <v/>
      </c>
      <c r="K424" s="18"/>
      <c r="L424" s="18"/>
      <c r="M424" s="18"/>
      <c r="N424" s="19" t="str">
        <f t="shared" si="32"/>
        <v/>
      </c>
      <c r="O424" s="15"/>
      <c r="P424" s="20" t="str">
        <f t="shared" si="33"/>
        <v/>
      </c>
      <c r="Q424" s="21" t="str">
        <f t="shared" si="34"/>
        <v/>
      </c>
    </row>
    <row r="425" spans="2:17" x14ac:dyDescent="0.2">
      <c r="B425" s="13" t="str">
        <f>IF(D425="","",COUNTA($D$5:D425))</f>
        <v/>
      </c>
      <c r="C425" s="14"/>
      <c r="D425" s="15"/>
      <c r="E425" s="16"/>
      <c r="F425" s="15"/>
      <c r="G425" s="18"/>
      <c r="H425" s="18" t="str">
        <f t="shared" si="30"/>
        <v/>
      </c>
      <c r="I425" s="18"/>
      <c r="J425" s="18" t="str">
        <f t="shared" si="31"/>
        <v/>
      </c>
      <c r="K425" s="18"/>
      <c r="L425" s="18"/>
      <c r="M425" s="18"/>
      <c r="N425" s="19" t="str">
        <f t="shared" si="32"/>
        <v/>
      </c>
      <c r="O425" s="15"/>
      <c r="P425" s="20" t="str">
        <f t="shared" si="33"/>
        <v/>
      </c>
      <c r="Q425" s="21" t="str">
        <f t="shared" si="34"/>
        <v/>
      </c>
    </row>
    <row r="426" spans="2:17" x14ac:dyDescent="0.2">
      <c r="B426" s="13" t="str">
        <f>IF(D426="","",COUNTA($D$5:D426))</f>
        <v/>
      </c>
      <c r="C426" s="14"/>
      <c r="D426" s="15"/>
      <c r="E426" s="16"/>
      <c r="F426" s="15"/>
      <c r="G426" s="18"/>
      <c r="H426" s="18" t="str">
        <f t="shared" si="30"/>
        <v/>
      </c>
      <c r="I426" s="18"/>
      <c r="J426" s="18" t="str">
        <f t="shared" si="31"/>
        <v/>
      </c>
      <c r="K426" s="18"/>
      <c r="L426" s="18"/>
      <c r="M426" s="18"/>
      <c r="N426" s="19" t="str">
        <f t="shared" si="32"/>
        <v/>
      </c>
      <c r="O426" s="15"/>
      <c r="P426" s="20" t="str">
        <f t="shared" si="33"/>
        <v/>
      </c>
      <c r="Q426" s="21" t="str">
        <f t="shared" si="34"/>
        <v/>
      </c>
    </row>
    <row r="427" spans="2:17" x14ac:dyDescent="0.2">
      <c r="B427" s="13" t="str">
        <f>IF(D427="","",COUNTA($D$5:D427))</f>
        <v/>
      </c>
      <c r="C427" s="14"/>
      <c r="D427" s="15"/>
      <c r="E427" s="16"/>
      <c r="F427" s="15"/>
      <c r="G427" s="18"/>
      <c r="H427" s="18" t="str">
        <f t="shared" si="30"/>
        <v/>
      </c>
      <c r="I427" s="18"/>
      <c r="J427" s="18" t="str">
        <f t="shared" si="31"/>
        <v/>
      </c>
      <c r="K427" s="18"/>
      <c r="L427" s="18"/>
      <c r="M427" s="18"/>
      <c r="N427" s="19" t="str">
        <f t="shared" si="32"/>
        <v/>
      </c>
      <c r="O427" s="15"/>
      <c r="P427" s="20" t="str">
        <f t="shared" si="33"/>
        <v/>
      </c>
      <c r="Q427" s="21" t="str">
        <f t="shared" si="34"/>
        <v/>
      </c>
    </row>
    <row r="428" spans="2:17" x14ac:dyDescent="0.2">
      <c r="B428" s="13" t="str">
        <f>IF(D428="","",COUNTA($D$5:D428))</f>
        <v/>
      </c>
      <c r="C428" s="14"/>
      <c r="D428" s="15"/>
      <c r="E428" s="16"/>
      <c r="F428" s="15"/>
      <c r="G428" s="18"/>
      <c r="H428" s="18" t="str">
        <f t="shared" si="30"/>
        <v/>
      </c>
      <c r="I428" s="18"/>
      <c r="J428" s="18" t="str">
        <f t="shared" si="31"/>
        <v/>
      </c>
      <c r="K428" s="18"/>
      <c r="L428" s="18"/>
      <c r="M428" s="18"/>
      <c r="N428" s="19" t="str">
        <f t="shared" si="32"/>
        <v/>
      </c>
      <c r="O428" s="15"/>
      <c r="P428" s="20" t="str">
        <f t="shared" si="33"/>
        <v/>
      </c>
      <c r="Q428" s="21" t="str">
        <f t="shared" si="34"/>
        <v/>
      </c>
    </row>
    <row r="429" spans="2:17" x14ac:dyDescent="0.2">
      <c r="B429" s="13" t="str">
        <f>IF(D429="","",COUNTA($D$5:D429))</f>
        <v/>
      </c>
      <c r="C429" s="14"/>
      <c r="D429" s="15"/>
      <c r="E429" s="16"/>
      <c r="F429" s="15"/>
      <c r="G429" s="18"/>
      <c r="H429" s="18" t="str">
        <f t="shared" si="30"/>
        <v/>
      </c>
      <c r="I429" s="18"/>
      <c r="J429" s="18" t="str">
        <f t="shared" si="31"/>
        <v/>
      </c>
      <c r="K429" s="18"/>
      <c r="L429" s="18"/>
      <c r="M429" s="18"/>
      <c r="N429" s="19" t="str">
        <f t="shared" si="32"/>
        <v/>
      </c>
      <c r="O429" s="15"/>
      <c r="P429" s="20" t="str">
        <f t="shared" si="33"/>
        <v/>
      </c>
      <c r="Q429" s="21" t="str">
        <f t="shared" si="34"/>
        <v/>
      </c>
    </row>
    <row r="430" spans="2:17" x14ac:dyDescent="0.2">
      <c r="B430" s="13" t="str">
        <f>IF(D430="","",COUNTA($D$5:D430))</f>
        <v/>
      </c>
      <c r="C430" s="14"/>
      <c r="D430" s="15"/>
      <c r="E430" s="16"/>
      <c r="F430" s="15"/>
      <c r="G430" s="18"/>
      <c r="H430" s="18" t="str">
        <f t="shared" si="30"/>
        <v/>
      </c>
      <c r="I430" s="18"/>
      <c r="J430" s="18" t="str">
        <f t="shared" si="31"/>
        <v/>
      </c>
      <c r="K430" s="18"/>
      <c r="L430" s="18"/>
      <c r="M430" s="18"/>
      <c r="N430" s="19" t="str">
        <f t="shared" si="32"/>
        <v/>
      </c>
      <c r="O430" s="15"/>
      <c r="P430" s="20" t="str">
        <f t="shared" si="33"/>
        <v/>
      </c>
      <c r="Q430" s="21" t="str">
        <f t="shared" si="34"/>
        <v/>
      </c>
    </row>
    <row r="431" spans="2:17" x14ac:dyDescent="0.2">
      <c r="B431" s="13" t="str">
        <f>IF(D431="","",COUNTA($D$5:D431))</f>
        <v/>
      </c>
      <c r="C431" s="14"/>
      <c r="D431" s="15"/>
      <c r="E431" s="16"/>
      <c r="F431" s="15"/>
      <c r="G431" s="18"/>
      <c r="H431" s="18" t="str">
        <f t="shared" si="30"/>
        <v/>
      </c>
      <c r="I431" s="18"/>
      <c r="J431" s="18" t="str">
        <f t="shared" si="31"/>
        <v/>
      </c>
      <c r="K431" s="18"/>
      <c r="L431" s="18"/>
      <c r="M431" s="18"/>
      <c r="N431" s="19" t="str">
        <f t="shared" si="32"/>
        <v/>
      </c>
      <c r="O431" s="15"/>
      <c r="P431" s="20" t="str">
        <f t="shared" si="33"/>
        <v/>
      </c>
      <c r="Q431" s="21" t="str">
        <f t="shared" si="34"/>
        <v/>
      </c>
    </row>
    <row r="432" spans="2:17" x14ac:dyDescent="0.2">
      <c r="B432" s="13" t="str">
        <f>IF(D432="","",COUNTA($D$5:D432))</f>
        <v/>
      </c>
      <c r="C432" s="14"/>
      <c r="D432" s="15"/>
      <c r="E432" s="16"/>
      <c r="F432" s="15"/>
      <c r="G432" s="18"/>
      <c r="H432" s="18" t="str">
        <f t="shared" si="30"/>
        <v/>
      </c>
      <c r="I432" s="18"/>
      <c r="J432" s="18" t="str">
        <f t="shared" si="31"/>
        <v/>
      </c>
      <c r="K432" s="18"/>
      <c r="L432" s="18"/>
      <c r="M432" s="18"/>
      <c r="N432" s="19" t="str">
        <f t="shared" si="32"/>
        <v/>
      </c>
      <c r="O432" s="15"/>
      <c r="P432" s="20" t="str">
        <f t="shared" si="33"/>
        <v/>
      </c>
      <c r="Q432" s="21" t="str">
        <f t="shared" si="34"/>
        <v/>
      </c>
    </row>
    <row r="433" spans="2:17" x14ac:dyDescent="0.2">
      <c r="B433" s="13" t="str">
        <f>IF(D433="","",COUNTA($D$5:D433))</f>
        <v/>
      </c>
      <c r="C433" s="14"/>
      <c r="D433" s="15"/>
      <c r="E433" s="16"/>
      <c r="F433" s="15"/>
      <c r="G433" s="18"/>
      <c r="H433" s="18" t="str">
        <f t="shared" si="30"/>
        <v/>
      </c>
      <c r="I433" s="18"/>
      <c r="J433" s="18" t="str">
        <f t="shared" si="31"/>
        <v/>
      </c>
      <c r="K433" s="18"/>
      <c r="L433" s="18"/>
      <c r="M433" s="18"/>
      <c r="N433" s="19" t="str">
        <f t="shared" si="32"/>
        <v/>
      </c>
      <c r="O433" s="15"/>
      <c r="P433" s="20" t="str">
        <f t="shared" si="33"/>
        <v/>
      </c>
      <c r="Q433" s="21" t="str">
        <f t="shared" si="34"/>
        <v/>
      </c>
    </row>
    <row r="434" spans="2:17" x14ac:dyDescent="0.2">
      <c r="B434" s="13" t="str">
        <f>IF(D434="","",COUNTA($D$5:D434))</f>
        <v/>
      </c>
      <c r="C434" s="14"/>
      <c r="D434" s="15"/>
      <c r="E434" s="16"/>
      <c r="F434" s="15"/>
      <c r="G434" s="18"/>
      <c r="H434" s="18" t="str">
        <f t="shared" si="30"/>
        <v/>
      </c>
      <c r="I434" s="18"/>
      <c r="J434" s="18" t="str">
        <f t="shared" si="31"/>
        <v/>
      </c>
      <c r="K434" s="18"/>
      <c r="L434" s="18"/>
      <c r="M434" s="18"/>
      <c r="N434" s="19" t="str">
        <f t="shared" si="32"/>
        <v/>
      </c>
      <c r="O434" s="15"/>
      <c r="P434" s="20" t="str">
        <f t="shared" si="33"/>
        <v/>
      </c>
      <c r="Q434" s="21" t="str">
        <f t="shared" si="34"/>
        <v/>
      </c>
    </row>
    <row r="435" spans="2:17" x14ac:dyDescent="0.2">
      <c r="B435" s="13" t="str">
        <f>IF(D435="","",COUNTA($D$5:D435))</f>
        <v/>
      </c>
      <c r="C435" s="14"/>
      <c r="D435" s="15"/>
      <c r="E435" s="16"/>
      <c r="F435" s="15"/>
      <c r="G435" s="18"/>
      <c r="H435" s="18" t="str">
        <f t="shared" si="30"/>
        <v/>
      </c>
      <c r="I435" s="18"/>
      <c r="J435" s="18" t="str">
        <f t="shared" si="31"/>
        <v/>
      </c>
      <c r="K435" s="18"/>
      <c r="L435" s="18"/>
      <c r="M435" s="18"/>
      <c r="N435" s="19" t="str">
        <f t="shared" si="32"/>
        <v/>
      </c>
      <c r="O435" s="15"/>
      <c r="P435" s="20" t="str">
        <f t="shared" si="33"/>
        <v/>
      </c>
      <c r="Q435" s="21" t="str">
        <f t="shared" si="34"/>
        <v/>
      </c>
    </row>
    <row r="436" spans="2:17" x14ac:dyDescent="0.2">
      <c r="B436" s="13" t="str">
        <f>IF(D436="","",COUNTA($D$5:D436))</f>
        <v/>
      </c>
      <c r="C436" s="14"/>
      <c r="D436" s="15"/>
      <c r="E436" s="16"/>
      <c r="F436" s="15"/>
      <c r="G436" s="18"/>
      <c r="H436" s="18" t="str">
        <f t="shared" si="30"/>
        <v/>
      </c>
      <c r="I436" s="18"/>
      <c r="J436" s="18" t="str">
        <f t="shared" si="31"/>
        <v/>
      </c>
      <c r="K436" s="18"/>
      <c r="L436" s="18"/>
      <c r="M436" s="18"/>
      <c r="N436" s="19" t="str">
        <f t="shared" si="32"/>
        <v/>
      </c>
      <c r="O436" s="15"/>
      <c r="P436" s="20" t="str">
        <f t="shared" si="33"/>
        <v/>
      </c>
      <c r="Q436" s="21" t="str">
        <f t="shared" si="34"/>
        <v/>
      </c>
    </row>
    <row r="437" spans="2:17" x14ac:dyDescent="0.2">
      <c r="B437" s="13" t="str">
        <f>IF(D437="","",COUNTA($D$5:D437))</f>
        <v/>
      </c>
      <c r="C437" s="14"/>
      <c r="D437" s="15"/>
      <c r="E437" s="16"/>
      <c r="F437" s="15"/>
      <c r="G437" s="18"/>
      <c r="H437" s="18" t="str">
        <f t="shared" si="30"/>
        <v/>
      </c>
      <c r="I437" s="18"/>
      <c r="J437" s="18" t="str">
        <f t="shared" si="31"/>
        <v/>
      </c>
      <c r="K437" s="18"/>
      <c r="L437" s="18"/>
      <c r="M437" s="18"/>
      <c r="N437" s="19" t="str">
        <f t="shared" si="32"/>
        <v/>
      </c>
      <c r="O437" s="15"/>
      <c r="P437" s="20" t="str">
        <f t="shared" si="33"/>
        <v/>
      </c>
      <c r="Q437" s="21" t="str">
        <f t="shared" si="34"/>
        <v/>
      </c>
    </row>
    <row r="438" spans="2:17" x14ac:dyDescent="0.2">
      <c r="B438" s="13" t="str">
        <f>IF(D438="","",COUNTA($D$5:D438))</f>
        <v/>
      </c>
      <c r="C438" s="14"/>
      <c r="D438" s="15"/>
      <c r="E438" s="16"/>
      <c r="F438" s="15"/>
      <c r="G438" s="18"/>
      <c r="H438" s="18" t="str">
        <f t="shared" si="30"/>
        <v/>
      </c>
      <c r="I438" s="18"/>
      <c r="J438" s="18" t="str">
        <f t="shared" si="31"/>
        <v/>
      </c>
      <c r="K438" s="18"/>
      <c r="L438" s="18"/>
      <c r="M438" s="18"/>
      <c r="N438" s="19" t="str">
        <f t="shared" si="32"/>
        <v/>
      </c>
      <c r="O438" s="15"/>
      <c r="P438" s="20" t="str">
        <f t="shared" si="33"/>
        <v/>
      </c>
      <c r="Q438" s="21" t="str">
        <f t="shared" si="34"/>
        <v/>
      </c>
    </row>
    <row r="439" spans="2:17" x14ac:dyDescent="0.2">
      <c r="B439" s="13" t="str">
        <f>IF(D439="","",COUNTA($D$5:D439))</f>
        <v/>
      </c>
      <c r="C439" s="14"/>
      <c r="D439" s="15"/>
      <c r="E439" s="16"/>
      <c r="F439" s="15"/>
      <c r="G439" s="18"/>
      <c r="H439" s="18" t="str">
        <f t="shared" si="30"/>
        <v/>
      </c>
      <c r="I439" s="18"/>
      <c r="J439" s="18" t="str">
        <f t="shared" si="31"/>
        <v/>
      </c>
      <c r="K439" s="18"/>
      <c r="L439" s="18"/>
      <c r="M439" s="18"/>
      <c r="N439" s="19" t="str">
        <f t="shared" si="32"/>
        <v/>
      </c>
      <c r="O439" s="15"/>
      <c r="P439" s="20" t="str">
        <f t="shared" si="33"/>
        <v/>
      </c>
      <c r="Q439" s="21" t="str">
        <f t="shared" si="34"/>
        <v/>
      </c>
    </row>
    <row r="440" spans="2:17" x14ac:dyDescent="0.2">
      <c r="B440" s="13" t="str">
        <f>IF(D440="","",COUNTA($D$5:D440))</f>
        <v/>
      </c>
      <c r="C440" s="14"/>
      <c r="D440" s="15"/>
      <c r="E440" s="16"/>
      <c r="F440" s="15"/>
      <c r="G440" s="18"/>
      <c r="H440" s="18" t="str">
        <f t="shared" si="30"/>
        <v/>
      </c>
      <c r="I440" s="18"/>
      <c r="J440" s="18" t="str">
        <f t="shared" si="31"/>
        <v/>
      </c>
      <c r="K440" s="18"/>
      <c r="L440" s="18"/>
      <c r="M440" s="18"/>
      <c r="N440" s="19" t="str">
        <f t="shared" si="32"/>
        <v/>
      </c>
      <c r="O440" s="15"/>
      <c r="P440" s="20" t="str">
        <f t="shared" si="33"/>
        <v/>
      </c>
      <c r="Q440" s="21" t="str">
        <f t="shared" si="34"/>
        <v/>
      </c>
    </row>
    <row r="441" spans="2:17" x14ac:dyDescent="0.2">
      <c r="B441" s="13" t="str">
        <f>IF(D441="","",COUNTA($D$5:D441))</f>
        <v/>
      </c>
      <c r="C441" s="14"/>
      <c r="D441" s="15"/>
      <c r="E441" s="16"/>
      <c r="F441" s="15"/>
      <c r="G441" s="18"/>
      <c r="H441" s="18" t="str">
        <f t="shared" si="30"/>
        <v/>
      </c>
      <c r="I441" s="18"/>
      <c r="J441" s="18" t="str">
        <f t="shared" si="31"/>
        <v/>
      </c>
      <c r="K441" s="18"/>
      <c r="L441" s="18"/>
      <c r="M441" s="18"/>
      <c r="N441" s="19" t="str">
        <f t="shared" si="32"/>
        <v/>
      </c>
      <c r="O441" s="15"/>
      <c r="P441" s="20" t="str">
        <f t="shared" si="33"/>
        <v/>
      </c>
      <c r="Q441" s="21" t="str">
        <f t="shared" si="34"/>
        <v/>
      </c>
    </row>
    <row r="442" spans="2:17" x14ac:dyDescent="0.2">
      <c r="B442" s="13" t="str">
        <f>IF(D442="","",COUNTA($D$5:D442))</f>
        <v/>
      </c>
      <c r="C442" s="14"/>
      <c r="D442" s="15"/>
      <c r="E442" s="16"/>
      <c r="F442" s="15"/>
      <c r="G442" s="18"/>
      <c r="H442" s="18" t="str">
        <f t="shared" si="30"/>
        <v/>
      </c>
      <c r="I442" s="18"/>
      <c r="J442" s="18" t="str">
        <f t="shared" si="31"/>
        <v/>
      </c>
      <c r="K442" s="18"/>
      <c r="L442" s="18"/>
      <c r="M442" s="18"/>
      <c r="N442" s="19" t="str">
        <f t="shared" si="32"/>
        <v/>
      </c>
      <c r="O442" s="15"/>
      <c r="P442" s="20" t="str">
        <f t="shared" si="33"/>
        <v/>
      </c>
      <c r="Q442" s="21" t="str">
        <f t="shared" si="34"/>
        <v/>
      </c>
    </row>
    <row r="443" spans="2:17" x14ac:dyDescent="0.2">
      <c r="B443" s="13" t="str">
        <f>IF(D443="","",COUNTA($D$5:D443))</f>
        <v/>
      </c>
      <c r="C443" s="14"/>
      <c r="D443" s="15"/>
      <c r="E443" s="16"/>
      <c r="F443" s="15"/>
      <c r="G443" s="18"/>
      <c r="H443" s="18" t="str">
        <f t="shared" si="30"/>
        <v/>
      </c>
      <c r="I443" s="18"/>
      <c r="J443" s="18" t="str">
        <f t="shared" si="31"/>
        <v/>
      </c>
      <c r="K443" s="18"/>
      <c r="L443" s="18"/>
      <c r="M443" s="18"/>
      <c r="N443" s="19" t="str">
        <f t="shared" si="32"/>
        <v/>
      </c>
      <c r="O443" s="15"/>
      <c r="P443" s="20" t="str">
        <f t="shared" si="33"/>
        <v/>
      </c>
      <c r="Q443" s="21" t="str">
        <f t="shared" si="34"/>
        <v/>
      </c>
    </row>
    <row r="444" spans="2:17" x14ac:dyDescent="0.2">
      <c r="B444" s="13" t="str">
        <f>IF(D444="","",COUNTA($D$5:D444))</f>
        <v/>
      </c>
      <c r="C444" s="14"/>
      <c r="D444" s="15"/>
      <c r="E444" s="16"/>
      <c r="F444" s="15"/>
      <c r="G444" s="18"/>
      <c r="H444" s="18" t="str">
        <f t="shared" si="30"/>
        <v/>
      </c>
      <c r="I444" s="18"/>
      <c r="J444" s="18" t="str">
        <f t="shared" si="31"/>
        <v/>
      </c>
      <c r="K444" s="18"/>
      <c r="L444" s="18"/>
      <c r="M444" s="18"/>
      <c r="N444" s="19" t="str">
        <f t="shared" si="32"/>
        <v/>
      </c>
      <c r="O444" s="15"/>
      <c r="P444" s="20" t="str">
        <f t="shared" si="33"/>
        <v/>
      </c>
      <c r="Q444" s="21" t="str">
        <f t="shared" si="34"/>
        <v/>
      </c>
    </row>
    <row r="445" spans="2:17" x14ac:dyDescent="0.2">
      <c r="B445" s="13" t="str">
        <f>IF(D445="","",COUNTA($D$5:D445))</f>
        <v/>
      </c>
      <c r="C445" s="14"/>
      <c r="D445" s="15"/>
      <c r="E445" s="16"/>
      <c r="F445" s="15"/>
      <c r="G445" s="18"/>
      <c r="H445" s="18" t="str">
        <f t="shared" si="30"/>
        <v/>
      </c>
      <c r="I445" s="18"/>
      <c r="J445" s="18" t="str">
        <f t="shared" si="31"/>
        <v/>
      </c>
      <c r="K445" s="18"/>
      <c r="L445" s="18"/>
      <c r="M445" s="18"/>
      <c r="N445" s="19" t="str">
        <f t="shared" si="32"/>
        <v/>
      </c>
      <c r="O445" s="15"/>
      <c r="P445" s="20" t="str">
        <f t="shared" si="33"/>
        <v/>
      </c>
      <c r="Q445" s="21" t="str">
        <f t="shared" si="34"/>
        <v/>
      </c>
    </row>
    <row r="446" spans="2:17" x14ac:dyDescent="0.2">
      <c r="B446" s="13" t="str">
        <f>IF(D446="","",COUNTA($D$5:D446))</f>
        <v/>
      </c>
      <c r="C446" s="14"/>
      <c r="D446" s="15"/>
      <c r="E446" s="16"/>
      <c r="F446" s="15"/>
      <c r="G446" s="18"/>
      <c r="H446" s="18" t="str">
        <f t="shared" si="30"/>
        <v/>
      </c>
      <c r="I446" s="18"/>
      <c r="J446" s="18" t="str">
        <f t="shared" si="31"/>
        <v/>
      </c>
      <c r="K446" s="18"/>
      <c r="L446" s="18"/>
      <c r="M446" s="18"/>
      <c r="N446" s="19" t="str">
        <f t="shared" si="32"/>
        <v/>
      </c>
      <c r="O446" s="15"/>
      <c r="P446" s="20" t="str">
        <f t="shared" si="33"/>
        <v/>
      </c>
      <c r="Q446" s="21" t="str">
        <f t="shared" si="34"/>
        <v/>
      </c>
    </row>
    <row r="447" spans="2:17" x14ac:dyDescent="0.2">
      <c r="B447" s="13" t="str">
        <f>IF(D447="","",COUNTA($D$5:D447))</f>
        <v/>
      </c>
      <c r="C447" s="14"/>
      <c r="D447" s="15"/>
      <c r="E447" s="16"/>
      <c r="F447" s="15"/>
      <c r="G447" s="18"/>
      <c r="H447" s="18" t="str">
        <f t="shared" si="30"/>
        <v/>
      </c>
      <c r="I447" s="18"/>
      <c r="J447" s="18" t="str">
        <f t="shared" si="31"/>
        <v/>
      </c>
      <c r="K447" s="18"/>
      <c r="L447" s="18"/>
      <c r="M447" s="18"/>
      <c r="N447" s="19" t="str">
        <f t="shared" si="32"/>
        <v/>
      </c>
      <c r="O447" s="15"/>
      <c r="P447" s="20" t="str">
        <f t="shared" si="33"/>
        <v/>
      </c>
      <c r="Q447" s="21" t="str">
        <f t="shared" si="34"/>
        <v/>
      </c>
    </row>
    <row r="448" spans="2:17" x14ac:dyDescent="0.2">
      <c r="B448" s="13" t="str">
        <f>IF(D448="","",COUNTA($D$5:D448))</f>
        <v/>
      </c>
      <c r="C448" s="14"/>
      <c r="D448" s="15"/>
      <c r="E448" s="16"/>
      <c r="F448" s="15"/>
      <c r="G448" s="18"/>
      <c r="H448" s="18" t="str">
        <f t="shared" si="30"/>
        <v/>
      </c>
      <c r="I448" s="18"/>
      <c r="J448" s="18" t="str">
        <f t="shared" si="31"/>
        <v/>
      </c>
      <c r="K448" s="18"/>
      <c r="L448" s="18"/>
      <c r="M448" s="18"/>
      <c r="N448" s="19" t="str">
        <f t="shared" si="32"/>
        <v/>
      </c>
      <c r="O448" s="15"/>
      <c r="P448" s="20" t="str">
        <f t="shared" si="33"/>
        <v/>
      </c>
      <c r="Q448" s="21" t="str">
        <f t="shared" si="34"/>
        <v/>
      </c>
    </row>
    <row r="449" spans="2:17" x14ac:dyDescent="0.2">
      <c r="B449" s="13" t="str">
        <f>IF(D449="","",COUNTA($D$5:D449))</f>
        <v/>
      </c>
      <c r="C449" s="14"/>
      <c r="D449" s="15"/>
      <c r="E449" s="16"/>
      <c r="F449" s="15"/>
      <c r="G449" s="18"/>
      <c r="H449" s="18" t="str">
        <f t="shared" si="30"/>
        <v/>
      </c>
      <c r="I449" s="18"/>
      <c r="J449" s="18" t="str">
        <f t="shared" si="31"/>
        <v/>
      </c>
      <c r="K449" s="18"/>
      <c r="L449" s="18"/>
      <c r="M449" s="18"/>
      <c r="N449" s="19" t="str">
        <f t="shared" si="32"/>
        <v/>
      </c>
      <c r="O449" s="15"/>
      <c r="P449" s="20" t="str">
        <f t="shared" si="33"/>
        <v/>
      </c>
      <c r="Q449" s="21" t="str">
        <f t="shared" si="34"/>
        <v/>
      </c>
    </row>
    <row r="450" spans="2:17" x14ac:dyDescent="0.2">
      <c r="B450" s="13" t="str">
        <f>IF(D450="","",COUNTA($D$5:D450))</f>
        <v/>
      </c>
      <c r="C450" s="14"/>
      <c r="D450" s="15"/>
      <c r="E450" s="16"/>
      <c r="F450" s="15"/>
      <c r="G450" s="18"/>
      <c r="H450" s="18" t="str">
        <f t="shared" si="30"/>
        <v/>
      </c>
      <c r="I450" s="18"/>
      <c r="J450" s="18" t="str">
        <f t="shared" si="31"/>
        <v/>
      </c>
      <c r="K450" s="18"/>
      <c r="L450" s="18"/>
      <c r="M450" s="18"/>
      <c r="N450" s="19" t="str">
        <f t="shared" si="32"/>
        <v/>
      </c>
      <c r="O450" s="15"/>
      <c r="P450" s="20" t="str">
        <f t="shared" si="33"/>
        <v/>
      </c>
      <c r="Q450" s="21" t="str">
        <f t="shared" si="34"/>
        <v/>
      </c>
    </row>
    <row r="451" spans="2:17" x14ac:dyDescent="0.2">
      <c r="B451" s="13" t="str">
        <f>IF(D451="","",COUNTA($D$5:D451))</f>
        <v/>
      </c>
      <c r="C451" s="14"/>
      <c r="D451" s="15"/>
      <c r="E451" s="16"/>
      <c r="F451" s="15"/>
      <c r="G451" s="18"/>
      <c r="H451" s="18" t="str">
        <f t="shared" si="30"/>
        <v/>
      </c>
      <c r="I451" s="18"/>
      <c r="J451" s="18" t="str">
        <f t="shared" si="31"/>
        <v/>
      </c>
      <c r="K451" s="18"/>
      <c r="L451" s="18"/>
      <c r="M451" s="18"/>
      <c r="N451" s="19" t="str">
        <f t="shared" si="32"/>
        <v/>
      </c>
      <c r="O451" s="15"/>
      <c r="P451" s="20" t="str">
        <f t="shared" si="33"/>
        <v/>
      </c>
      <c r="Q451" s="21" t="str">
        <f t="shared" si="34"/>
        <v/>
      </c>
    </row>
    <row r="452" spans="2:17" x14ac:dyDescent="0.2">
      <c r="B452" s="13" t="str">
        <f>IF(D452="","",COUNTA($D$5:D452))</f>
        <v/>
      </c>
      <c r="C452" s="14"/>
      <c r="D452" s="15"/>
      <c r="E452" s="16"/>
      <c r="F452" s="15"/>
      <c r="G452" s="18"/>
      <c r="H452" s="18" t="str">
        <f t="shared" si="30"/>
        <v/>
      </c>
      <c r="I452" s="18"/>
      <c r="J452" s="18" t="str">
        <f t="shared" si="31"/>
        <v/>
      </c>
      <c r="K452" s="18"/>
      <c r="L452" s="18"/>
      <c r="M452" s="18"/>
      <c r="N452" s="19" t="str">
        <f t="shared" si="32"/>
        <v/>
      </c>
      <c r="O452" s="15"/>
      <c r="P452" s="20" t="str">
        <f t="shared" si="33"/>
        <v/>
      </c>
      <c r="Q452" s="21" t="str">
        <f t="shared" si="34"/>
        <v/>
      </c>
    </row>
    <row r="453" spans="2:17" x14ac:dyDescent="0.2">
      <c r="B453" s="13" t="str">
        <f>IF(D453="","",COUNTA($D$5:D453))</f>
        <v/>
      </c>
      <c r="C453" s="14"/>
      <c r="D453" s="15"/>
      <c r="E453" s="16"/>
      <c r="F453" s="15"/>
      <c r="G453" s="18"/>
      <c r="H453" s="18" t="str">
        <f t="shared" ref="H453:H516" si="35">IF(G453="","",ROUND(G453*Cota1,2))</f>
        <v/>
      </c>
      <c r="I453" s="18"/>
      <c r="J453" s="18" t="str">
        <f t="shared" ref="J453:J516" si="36">IF(I453="","",ROUND(I453*Cota2,2))</f>
        <v/>
      </c>
      <c r="K453" s="18"/>
      <c r="L453" s="18"/>
      <c r="M453" s="18"/>
      <c r="N453" s="19" t="str">
        <f t="shared" ref="N453:N516" si="37">IF(D453="","",N(G453)+N(H453)+N(I453)+N(J453)+N(K453)+N(L453)+N(M453))</f>
        <v/>
      </c>
      <c r="O453" s="15"/>
      <c r="P453" s="20" t="str">
        <f t="shared" ref="P453:P516" si="38">IF(NOT(ISNUMBER(C453)),"",WORKDAY(C453,ZileEF,Sarbatori))</f>
        <v/>
      </c>
      <c r="Q453" s="21" t="str">
        <f t="shared" ref="Q453:Q516" si="39">IF(AND(C453="",D453=""),"",TRIM(IF(OR(NOT(ISNUMBER(C453)),D453="",E453="",F453=""),"Date incomplete. ","")&amp;IF(COUNTIF($D$5:$D$1004,D453)&gt;1,"Număr de factură dublat. ","")&amp;IF(AND(N(G453)&lt;&gt;0,ABS(N(H453)-ROUND(G453*Cota1,2))&gt;0.05),"TVA 21% diferită de calcul. ","")&amp;IF(AND(N(I453)&lt;&gt;0,ABS(N(J453)-ROUND(I453*Cota2,2))&gt;0.05),"TVA 11% diferită de calcul. ","")&amp;IF(N453=0,"Fără valori. ","")&amp;IF(O453&lt;&gt;"Da",IF(AND(ISNUMBER(P453),AziJ&gt;P453),"Netransmisă în e-Factura – termen depășit. ","De transmis în e-Factura până la "&amp;RIGHT("0"&amp;DAY(P453),2)&amp;"."&amp;RIGHT("0"&amp;MONTH(P453),2)&amp;"."&amp;YEAR(P453)&amp;". "),"")))</f>
        <v/>
      </c>
    </row>
    <row r="454" spans="2:17" x14ac:dyDescent="0.2">
      <c r="B454" s="13" t="str">
        <f>IF(D454="","",COUNTA($D$5:D454))</f>
        <v/>
      </c>
      <c r="C454" s="14"/>
      <c r="D454" s="15"/>
      <c r="E454" s="16"/>
      <c r="F454" s="15"/>
      <c r="G454" s="18"/>
      <c r="H454" s="18" t="str">
        <f t="shared" si="35"/>
        <v/>
      </c>
      <c r="I454" s="18"/>
      <c r="J454" s="18" t="str">
        <f t="shared" si="36"/>
        <v/>
      </c>
      <c r="K454" s="18"/>
      <c r="L454" s="18"/>
      <c r="M454" s="18"/>
      <c r="N454" s="19" t="str">
        <f t="shared" si="37"/>
        <v/>
      </c>
      <c r="O454" s="15"/>
      <c r="P454" s="20" t="str">
        <f t="shared" si="38"/>
        <v/>
      </c>
      <c r="Q454" s="21" t="str">
        <f t="shared" si="39"/>
        <v/>
      </c>
    </row>
    <row r="455" spans="2:17" x14ac:dyDescent="0.2">
      <c r="B455" s="13" t="str">
        <f>IF(D455="","",COUNTA($D$5:D455))</f>
        <v/>
      </c>
      <c r="C455" s="14"/>
      <c r="D455" s="15"/>
      <c r="E455" s="16"/>
      <c r="F455" s="15"/>
      <c r="G455" s="18"/>
      <c r="H455" s="18" t="str">
        <f t="shared" si="35"/>
        <v/>
      </c>
      <c r="I455" s="18"/>
      <c r="J455" s="18" t="str">
        <f t="shared" si="36"/>
        <v/>
      </c>
      <c r="K455" s="18"/>
      <c r="L455" s="18"/>
      <c r="M455" s="18"/>
      <c r="N455" s="19" t="str">
        <f t="shared" si="37"/>
        <v/>
      </c>
      <c r="O455" s="15"/>
      <c r="P455" s="20" t="str">
        <f t="shared" si="38"/>
        <v/>
      </c>
      <c r="Q455" s="21" t="str">
        <f t="shared" si="39"/>
        <v/>
      </c>
    </row>
    <row r="456" spans="2:17" x14ac:dyDescent="0.2">
      <c r="B456" s="13" t="str">
        <f>IF(D456="","",COUNTA($D$5:D456))</f>
        <v/>
      </c>
      <c r="C456" s="14"/>
      <c r="D456" s="15"/>
      <c r="E456" s="16"/>
      <c r="F456" s="15"/>
      <c r="G456" s="18"/>
      <c r="H456" s="18" t="str">
        <f t="shared" si="35"/>
        <v/>
      </c>
      <c r="I456" s="18"/>
      <c r="J456" s="18" t="str">
        <f t="shared" si="36"/>
        <v/>
      </c>
      <c r="K456" s="18"/>
      <c r="L456" s="18"/>
      <c r="M456" s="18"/>
      <c r="N456" s="19" t="str">
        <f t="shared" si="37"/>
        <v/>
      </c>
      <c r="O456" s="15"/>
      <c r="P456" s="20" t="str">
        <f t="shared" si="38"/>
        <v/>
      </c>
      <c r="Q456" s="21" t="str">
        <f t="shared" si="39"/>
        <v/>
      </c>
    </row>
    <row r="457" spans="2:17" x14ac:dyDescent="0.2">
      <c r="B457" s="13" t="str">
        <f>IF(D457="","",COUNTA($D$5:D457))</f>
        <v/>
      </c>
      <c r="C457" s="14"/>
      <c r="D457" s="15"/>
      <c r="E457" s="16"/>
      <c r="F457" s="15"/>
      <c r="G457" s="18"/>
      <c r="H457" s="18" t="str">
        <f t="shared" si="35"/>
        <v/>
      </c>
      <c r="I457" s="18"/>
      <c r="J457" s="18" t="str">
        <f t="shared" si="36"/>
        <v/>
      </c>
      <c r="K457" s="18"/>
      <c r="L457" s="18"/>
      <c r="M457" s="18"/>
      <c r="N457" s="19" t="str">
        <f t="shared" si="37"/>
        <v/>
      </c>
      <c r="O457" s="15"/>
      <c r="P457" s="20" t="str">
        <f t="shared" si="38"/>
        <v/>
      </c>
      <c r="Q457" s="21" t="str">
        <f t="shared" si="39"/>
        <v/>
      </c>
    </row>
    <row r="458" spans="2:17" x14ac:dyDescent="0.2">
      <c r="B458" s="13" t="str">
        <f>IF(D458="","",COUNTA($D$5:D458))</f>
        <v/>
      </c>
      <c r="C458" s="14"/>
      <c r="D458" s="15"/>
      <c r="E458" s="16"/>
      <c r="F458" s="15"/>
      <c r="G458" s="18"/>
      <c r="H458" s="18" t="str">
        <f t="shared" si="35"/>
        <v/>
      </c>
      <c r="I458" s="18"/>
      <c r="J458" s="18" t="str">
        <f t="shared" si="36"/>
        <v/>
      </c>
      <c r="K458" s="18"/>
      <c r="L458" s="18"/>
      <c r="M458" s="18"/>
      <c r="N458" s="19" t="str">
        <f t="shared" si="37"/>
        <v/>
      </c>
      <c r="O458" s="15"/>
      <c r="P458" s="20" t="str">
        <f t="shared" si="38"/>
        <v/>
      </c>
      <c r="Q458" s="21" t="str">
        <f t="shared" si="39"/>
        <v/>
      </c>
    </row>
    <row r="459" spans="2:17" x14ac:dyDescent="0.2">
      <c r="B459" s="13" t="str">
        <f>IF(D459="","",COUNTA($D$5:D459))</f>
        <v/>
      </c>
      <c r="C459" s="14"/>
      <c r="D459" s="15"/>
      <c r="E459" s="16"/>
      <c r="F459" s="15"/>
      <c r="G459" s="18"/>
      <c r="H459" s="18" t="str">
        <f t="shared" si="35"/>
        <v/>
      </c>
      <c r="I459" s="18"/>
      <c r="J459" s="18" t="str">
        <f t="shared" si="36"/>
        <v/>
      </c>
      <c r="K459" s="18"/>
      <c r="L459" s="18"/>
      <c r="M459" s="18"/>
      <c r="N459" s="19" t="str">
        <f t="shared" si="37"/>
        <v/>
      </c>
      <c r="O459" s="15"/>
      <c r="P459" s="20" t="str">
        <f t="shared" si="38"/>
        <v/>
      </c>
      <c r="Q459" s="21" t="str">
        <f t="shared" si="39"/>
        <v/>
      </c>
    </row>
    <row r="460" spans="2:17" x14ac:dyDescent="0.2">
      <c r="B460" s="13" t="str">
        <f>IF(D460="","",COUNTA($D$5:D460))</f>
        <v/>
      </c>
      <c r="C460" s="14"/>
      <c r="D460" s="15"/>
      <c r="E460" s="16"/>
      <c r="F460" s="15"/>
      <c r="G460" s="18"/>
      <c r="H460" s="18" t="str">
        <f t="shared" si="35"/>
        <v/>
      </c>
      <c r="I460" s="18"/>
      <c r="J460" s="18" t="str">
        <f t="shared" si="36"/>
        <v/>
      </c>
      <c r="K460" s="18"/>
      <c r="L460" s="18"/>
      <c r="M460" s="18"/>
      <c r="N460" s="19" t="str">
        <f t="shared" si="37"/>
        <v/>
      </c>
      <c r="O460" s="15"/>
      <c r="P460" s="20" t="str">
        <f t="shared" si="38"/>
        <v/>
      </c>
      <c r="Q460" s="21" t="str">
        <f t="shared" si="39"/>
        <v/>
      </c>
    </row>
    <row r="461" spans="2:17" x14ac:dyDescent="0.2">
      <c r="B461" s="13" t="str">
        <f>IF(D461="","",COUNTA($D$5:D461))</f>
        <v/>
      </c>
      <c r="C461" s="14"/>
      <c r="D461" s="15"/>
      <c r="E461" s="16"/>
      <c r="F461" s="15"/>
      <c r="G461" s="18"/>
      <c r="H461" s="18" t="str">
        <f t="shared" si="35"/>
        <v/>
      </c>
      <c r="I461" s="18"/>
      <c r="J461" s="18" t="str">
        <f t="shared" si="36"/>
        <v/>
      </c>
      <c r="K461" s="18"/>
      <c r="L461" s="18"/>
      <c r="M461" s="18"/>
      <c r="N461" s="19" t="str">
        <f t="shared" si="37"/>
        <v/>
      </c>
      <c r="O461" s="15"/>
      <c r="P461" s="20" t="str">
        <f t="shared" si="38"/>
        <v/>
      </c>
      <c r="Q461" s="21" t="str">
        <f t="shared" si="39"/>
        <v/>
      </c>
    </row>
    <row r="462" spans="2:17" x14ac:dyDescent="0.2">
      <c r="B462" s="13" t="str">
        <f>IF(D462="","",COUNTA($D$5:D462))</f>
        <v/>
      </c>
      <c r="C462" s="14"/>
      <c r="D462" s="15"/>
      <c r="E462" s="16"/>
      <c r="F462" s="15"/>
      <c r="G462" s="18"/>
      <c r="H462" s="18" t="str">
        <f t="shared" si="35"/>
        <v/>
      </c>
      <c r="I462" s="18"/>
      <c r="J462" s="18" t="str">
        <f t="shared" si="36"/>
        <v/>
      </c>
      <c r="K462" s="18"/>
      <c r="L462" s="18"/>
      <c r="M462" s="18"/>
      <c r="N462" s="19" t="str">
        <f t="shared" si="37"/>
        <v/>
      </c>
      <c r="O462" s="15"/>
      <c r="P462" s="20" t="str">
        <f t="shared" si="38"/>
        <v/>
      </c>
      <c r="Q462" s="21" t="str">
        <f t="shared" si="39"/>
        <v/>
      </c>
    </row>
    <row r="463" spans="2:17" x14ac:dyDescent="0.2">
      <c r="B463" s="13" t="str">
        <f>IF(D463="","",COUNTA($D$5:D463))</f>
        <v/>
      </c>
      <c r="C463" s="14"/>
      <c r="D463" s="15"/>
      <c r="E463" s="16"/>
      <c r="F463" s="15"/>
      <c r="G463" s="18"/>
      <c r="H463" s="18" t="str">
        <f t="shared" si="35"/>
        <v/>
      </c>
      <c r="I463" s="18"/>
      <c r="J463" s="18" t="str">
        <f t="shared" si="36"/>
        <v/>
      </c>
      <c r="K463" s="18"/>
      <c r="L463" s="18"/>
      <c r="M463" s="18"/>
      <c r="N463" s="19" t="str">
        <f t="shared" si="37"/>
        <v/>
      </c>
      <c r="O463" s="15"/>
      <c r="P463" s="20" t="str">
        <f t="shared" si="38"/>
        <v/>
      </c>
      <c r="Q463" s="21" t="str">
        <f t="shared" si="39"/>
        <v/>
      </c>
    </row>
    <row r="464" spans="2:17" x14ac:dyDescent="0.2">
      <c r="B464" s="13" t="str">
        <f>IF(D464="","",COUNTA($D$5:D464))</f>
        <v/>
      </c>
      <c r="C464" s="14"/>
      <c r="D464" s="15"/>
      <c r="E464" s="16"/>
      <c r="F464" s="15"/>
      <c r="G464" s="18"/>
      <c r="H464" s="18" t="str">
        <f t="shared" si="35"/>
        <v/>
      </c>
      <c r="I464" s="18"/>
      <c r="J464" s="18" t="str">
        <f t="shared" si="36"/>
        <v/>
      </c>
      <c r="K464" s="18"/>
      <c r="L464" s="18"/>
      <c r="M464" s="18"/>
      <c r="N464" s="19" t="str">
        <f t="shared" si="37"/>
        <v/>
      </c>
      <c r="O464" s="15"/>
      <c r="P464" s="20" t="str">
        <f t="shared" si="38"/>
        <v/>
      </c>
      <c r="Q464" s="21" t="str">
        <f t="shared" si="39"/>
        <v/>
      </c>
    </row>
    <row r="465" spans="2:17" x14ac:dyDescent="0.2">
      <c r="B465" s="13" t="str">
        <f>IF(D465="","",COUNTA($D$5:D465))</f>
        <v/>
      </c>
      <c r="C465" s="14"/>
      <c r="D465" s="15"/>
      <c r="E465" s="16"/>
      <c r="F465" s="15"/>
      <c r="G465" s="18"/>
      <c r="H465" s="18" t="str">
        <f t="shared" si="35"/>
        <v/>
      </c>
      <c r="I465" s="18"/>
      <c r="J465" s="18" t="str">
        <f t="shared" si="36"/>
        <v/>
      </c>
      <c r="K465" s="18"/>
      <c r="L465" s="18"/>
      <c r="M465" s="18"/>
      <c r="N465" s="19" t="str">
        <f t="shared" si="37"/>
        <v/>
      </c>
      <c r="O465" s="15"/>
      <c r="P465" s="20" t="str">
        <f t="shared" si="38"/>
        <v/>
      </c>
      <c r="Q465" s="21" t="str">
        <f t="shared" si="39"/>
        <v/>
      </c>
    </row>
    <row r="466" spans="2:17" x14ac:dyDescent="0.2">
      <c r="B466" s="13" t="str">
        <f>IF(D466="","",COUNTA($D$5:D466))</f>
        <v/>
      </c>
      <c r="C466" s="14"/>
      <c r="D466" s="15"/>
      <c r="E466" s="16"/>
      <c r="F466" s="15"/>
      <c r="G466" s="18"/>
      <c r="H466" s="18" t="str">
        <f t="shared" si="35"/>
        <v/>
      </c>
      <c r="I466" s="18"/>
      <c r="J466" s="18" t="str">
        <f t="shared" si="36"/>
        <v/>
      </c>
      <c r="K466" s="18"/>
      <c r="L466" s="18"/>
      <c r="M466" s="18"/>
      <c r="N466" s="19" t="str">
        <f t="shared" si="37"/>
        <v/>
      </c>
      <c r="O466" s="15"/>
      <c r="P466" s="20" t="str">
        <f t="shared" si="38"/>
        <v/>
      </c>
      <c r="Q466" s="21" t="str">
        <f t="shared" si="39"/>
        <v/>
      </c>
    </row>
    <row r="467" spans="2:17" x14ac:dyDescent="0.2">
      <c r="B467" s="13" t="str">
        <f>IF(D467="","",COUNTA($D$5:D467))</f>
        <v/>
      </c>
      <c r="C467" s="14"/>
      <c r="D467" s="15"/>
      <c r="E467" s="16"/>
      <c r="F467" s="15"/>
      <c r="G467" s="18"/>
      <c r="H467" s="18" t="str">
        <f t="shared" si="35"/>
        <v/>
      </c>
      <c r="I467" s="18"/>
      <c r="J467" s="18" t="str">
        <f t="shared" si="36"/>
        <v/>
      </c>
      <c r="K467" s="18"/>
      <c r="L467" s="18"/>
      <c r="M467" s="18"/>
      <c r="N467" s="19" t="str">
        <f t="shared" si="37"/>
        <v/>
      </c>
      <c r="O467" s="15"/>
      <c r="P467" s="20" t="str">
        <f t="shared" si="38"/>
        <v/>
      </c>
      <c r="Q467" s="21" t="str">
        <f t="shared" si="39"/>
        <v/>
      </c>
    </row>
    <row r="468" spans="2:17" x14ac:dyDescent="0.2">
      <c r="B468" s="13" t="str">
        <f>IF(D468="","",COUNTA($D$5:D468))</f>
        <v/>
      </c>
      <c r="C468" s="14"/>
      <c r="D468" s="15"/>
      <c r="E468" s="16"/>
      <c r="F468" s="15"/>
      <c r="G468" s="18"/>
      <c r="H468" s="18" t="str">
        <f t="shared" si="35"/>
        <v/>
      </c>
      <c r="I468" s="18"/>
      <c r="J468" s="18" t="str">
        <f t="shared" si="36"/>
        <v/>
      </c>
      <c r="K468" s="18"/>
      <c r="L468" s="18"/>
      <c r="M468" s="18"/>
      <c r="N468" s="19" t="str">
        <f t="shared" si="37"/>
        <v/>
      </c>
      <c r="O468" s="15"/>
      <c r="P468" s="20" t="str">
        <f t="shared" si="38"/>
        <v/>
      </c>
      <c r="Q468" s="21" t="str">
        <f t="shared" si="39"/>
        <v/>
      </c>
    </row>
    <row r="469" spans="2:17" x14ac:dyDescent="0.2">
      <c r="B469" s="13" t="str">
        <f>IF(D469="","",COUNTA($D$5:D469))</f>
        <v/>
      </c>
      <c r="C469" s="14"/>
      <c r="D469" s="15"/>
      <c r="E469" s="16"/>
      <c r="F469" s="15"/>
      <c r="G469" s="18"/>
      <c r="H469" s="18" t="str">
        <f t="shared" si="35"/>
        <v/>
      </c>
      <c r="I469" s="18"/>
      <c r="J469" s="18" t="str">
        <f t="shared" si="36"/>
        <v/>
      </c>
      <c r="K469" s="18"/>
      <c r="L469" s="18"/>
      <c r="M469" s="18"/>
      <c r="N469" s="19" t="str">
        <f t="shared" si="37"/>
        <v/>
      </c>
      <c r="O469" s="15"/>
      <c r="P469" s="20" t="str">
        <f t="shared" si="38"/>
        <v/>
      </c>
      <c r="Q469" s="21" t="str">
        <f t="shared" si="39"/>
        <v/>
      </c>
    </row>
    <row r="470" spans="2:17" x14ac:dyDescent="0.2">
      <c r="B470" s="13" t="str">
        <f>IF(D470="","",COUNTA($D$5:D470))</f>
        <v/>
      </c>
      <c r="C470" s="14"/>
      <c r="D470" s="15"/>
      <c r="E470" s="16"/>
      <c r="F470" s="15"/>
      <c r="G470" s="18"/>
      <c r="H470" s="18" t="str">
        <f t="shared" si="35"/>
        <v/>
      </c>
      <c r="I470" s="18"/>
      <c r="J470" s="18" t="str">
        <f t="shared" si="36"/>
        <v/>
      </c>
      <c r="K470" s="18"/>
      <c r="L470" s="18"/>
      <c r="M470" s="18"/>
      <c r="N470" s="19" t="str">
        <f t="shared" si="37"/>
        <v/>
      </c>
      <c r="O470" s="15"/>
      <c r="P470" s="20" t="str">
        <f t="shared" si="38"/>
        <v/>
      </c>
      <c r="Q470" s="21" t="str">
        <f t="shared" si="39"/>
        <v/>
      </c>
    </row>
    <row r="471" spans="2:17" x14ac:dyDescent="0.2">
      <c r="B471" s="13" t="str">
        <f>IF(D471="","",COUNTA($D$5:D471))</f>
        <v/>
      </c>
      <c r="C471" s="14"/>
      <c r="D471" s="15"/>
      <c r="E471" s="16"/>
      <c r="F471" s="15"/>
      <c r="G471" s="18"/>
      <c r="H471" s="18" t="str">
        <f t="shared" si="35"/>
        <v/>
      </c>
      <c r="I471" s="18"/>
      <c r="J471" s="18" t="str">
        <f t="shared" si="36"/>
        <v/>
      </c>
      <c r="K471" s="18"/>
      <c r="L471" s="18"/>
      <c r="M471" s="18"/>
      <c r="N471" s="19" t="str">
        <f t="shared" si="37"/>
        <v/>
      </c>
      <c r="O471" s="15"/>
      <c r="P471" s="20" t="str">
        <f t="shared" si="38"/>
        <v/>
      </c>
      <c r="Q471" s="21" t="str">
        <f t="shared" si="39"/>
        <v/>
      </c>
    </row>
    <row r="472" spans="2:17" x14ac:dyDescent="0.2">
      <c r="B472" s="13" t="str">
        <f>IF(D472="","",COUNTA($D$5:D472))</f>
        <v/>
      </c>
      <c r="C472" s="14"/>
      <c r="D472" s="15"/>
      <c r="E472" s="16"/>
      <c r="F472" s="15"/>
      <c r="G472" s="18"/>
      <c r="H472" s="18" t="str">
        <f t="shared" si="35"/>
        <v/>
      </c>
      <c r="I472" s="18"/>
      <c r="J472" s="18" t="str">
        <f t="shared" si="36"/>
        <v/>
      </c>
      <c r="K472" s="18"/>
      <c r="L472" s="18"/>
      <c r="M472" s="18"/>
      <c r="N472" s="19" t="str">
        <f t="shared" si="37"/>
        <v/>
      </c>
      <c r="O472" s="15"/>
      <c r="P472" s="20" t="str">
        <f t="shared" si="38"/>
        <v/>
      </c>
      <c r="Q472" s="21" t="str">
        <f t="shared" si="39"/>
        <v/>
      </c>
    </row>
    <row r="473" spans="2:17" x14ac:dyDescent="0.2">
      <c r="B473" s="13" t="str">
        <f>IF(D473="","",COUNTA($D$5:D473))</f>
        <v/>
      </c>
      <c r="C473" s="14"/>
      <c r="D473" s="15"/>
      <c r="E473" s="16"/>
      <c r="F473" s="15"/>
      <c r="G473" s="18"/>
      <c r="H473" s="18" t="str">
        <f t="shared" si="35"/>
        <v/>
      </c>
      <c r="I473" s="18"/>
      <c r="J473" s="18" t="str">
        <f t="shared" si="36"/>
        <v/>
      </c>
      <c r="K473" s="18"/>
      <c r="L473" s="18"/>
      <c r="M473" s="18"/>
      <c r="N473" s="19" t="str">
        <f t="shared" si="37"/>
        <v/>
      </c>
      <c r="O473" s="15"/>
      <c r="P473" s="20" t="str">
        <f t="shared" si="38"/>
        <v/>
      </c>
      <c r="Q473" s="21" t="str">
        <f t="shared" si="39"/>
        <v/>
      </c>
    </row>
    <row r="474" spans="2:17" x14ac:dyDescent="0.2">
      <c r="B474" s="13" t="str">
        <f>IF(D474="","",COUNTA($D$5:D474))</f>
        <v/>
      </c>
      <c r="C474" s="14"/>
      <c r="D474" s="15"/>
      <c r="E474" s="16"/>
      <c r="F474" s="15"/>
      <c r="G474" s="18"/>
      <c r="H474" s="18" t="str">
        <f t="shared" si="35"/>
        <v/>
      </c>
      <c r="I474" s="18"/>
      <c r="J474" s="18" t="str">
        <f t="shared" si="36"/>
        <v/>
      </c>
      <c r="K474" s="18"/>
      <c r="L474" s="18"/>
      <c r="M474" s="18"/>
      <c r="N474" s="19" t="str">
        <f t="shared" si="37"/>
        <v/>
      </c>
      <c r="O474" s="15"/>
      <c r="P474" s="20" t="str">
        <f t="shared" si="38"/>
        <v/>
      </c>
      <c r="Q474" s="21" t="str">
        <f t="shared" si="39"/>
        <v/>
      </c>
    </row>
    <row r="475" spans="2:17" x14ac:dyDescent="0.2">
      <c r="B475" s="13" t="str">
        <f>IF(D475="","",COUNTA($D$5:D475))</f>
        <v/>
      </c>
      <c r="C475" s="14"/>
      <c r="D475" s="15"/>
      <c r="E475" s="16"/>
      <c r="F475" s="15"/>
      <c r="G475" s="18"/>
      <c r="H475" s="18" t="str">
        <f t="shared" si="35"/>
        <v/>
      </c>
      <c r="I475" s="18"/>
      <c r="J475" s="18" t="str">
        <f t="shared" si="36"/>
        <v/>
      </c>
      <c r="K475" s="18"/>
      <c r="L475" s="18"/>
      <c r="M475" s="18"/>
      <c r="N475" s="19" t="str">
        <f t="shared" si="37"/>
        <v/>
      </c>
      <c r="O475" s="15"/>
      <c r="P475" s="20" t="str">
        <f t="shared" si="38"/>
        <v/>
      </c>
      <c r="Q475" s="21" t="str">
        <f t="shared" si="39"/>
        <v/>
      </c>
    </row>
    <row r="476" spans="2:17" x14ac:dyDescent="0.2">
      <c r="B476" s="13" t="str">
        <f>IF(D476="","",COUNTA($D$5:D476))</f>
        <v/>
      </c>
      <c r="C476" s="14"/>
      <c r="D476" s="15"/>
      <c r="E476" s="16"/>
      <c r="F476" s="15"/>
      <c r="G476" s="18"/>
      <c r="H476" s="18" t="str">
        <f t="shared" si="35"/>
        <v/>
      </c>
      <c r="I476" s="18"/>
      <c r="J476" s="18" t="str">
        <f t="shared" si="36"/>
        <v/>
      </c>
      <c r="K476" s="18"/>
      <c r="L476" s="18"/>
      <c r="M476" s="18"/>
      <c r="N476" s="19" t="str">
        <f t="shared" si="37"/>
        <v/>
      </c>
      <c r="O476" s="15"/>
      <c r="P476" s="20" t="str">
        <f t="shared" si="38"/>
        <v/>
      </c>
      <c r="Q476" s="21" t="str">
        <f t="shared" si="39"/>
        <v/>
      </c>
    </row>
    <row r="477" spans="2:17" x14ac:dyDescent="0.2">
      <c r="B477" s="13" t="str">
        <f>IF(D477="","",COUNTA($D$5:D477))</f>
        <v/>
      </c>
      <c r="C477" s="14"/>
      <c r="D477" s="15"/>
      <c r="E477" s="16"/>
      <c r="F477" s="15"/>
      <c r="G477" s="18"/>
      <c r="H477" s="18" t="str">
        <f t="shared" si="35"/>
        <v/>
      </c>
      <c r="I477" s="18"/>
      <c r="J477" s="18" t="str">
        <f t="shared" si="36"/>
        <v/>
      </c>
      <c r="K477" s="18"/>
      <c r="L477" s="18"/>
      <c r="M477" s="18"/>
      <c r="N477" s="19" t="str">
        <f t="shared" si="37"/>
        <v/>
      </c>
      <c r="O477" s="15"/>
      <c r="P477" s="20" t="str">
        <f t="shared" si="38"/>
        <v/>
      </c>
      <c r="Q477" s="21" t="str">
        <f t="shared" si="39"/>
        <v/>
      </c>
    </row>
    <row r="478" spans="2:17" x14ac:dyDescent="0.2">
      <c r="B478" s="13" t="str">
        <f>IF(D478="","",COUNTA($D$5:D478))</f>
        <v/>
      </c>
      <c r="C478" s="14"/>
      <c r="D478" s="15"/>
      <c r="E478" s="16"/>
      <c r="F478" s="15"/>
      <c r="G478" s="18"/>
      <c r="H478" s="18" t="str">
        <f t="shared" si="35"/>
        <v/>
      </c>
      <c r="I478" s="18"/>
      <c r="J478" s="18" t="str">
        <f t="shared" si="36"/>
        <v/>
      </c>
      <c r="K478" s="18"/>
      <c r="L478" s="18"/>
      <c r="M478" s="18"/>
      <c r="N478" s="19" t="str">
        <f t="shared" si="37"/>
        <v/>
      </c>
      <c r="O478" s="15"/>
      <c r="P478" s="20" t="str">
        <f t="shared" si="38"/>
        <v/>
      </c>
      <c r="Q478" s="21" t="str">
        <f t="shared" si="39"/>
        <v/>
      </c>
    </row>
    <row r="479" spans="2:17" x14ac:dyDescent="0.2">
      <c r="B479" s="13" t="str">
        <f>IF(D479="","",COUNTA($D$5:D479))</f>
        <v/>
      </c>
      <c r="C479" s="14"/>
      <c r="D479" s="15"/>
      <c r="E479" s="16"/>
      <c r="F479" s="15"/>
      <c r="G479" s="18"/>
      <c r="H479" s="18" t="str">
        <f t="shared" si="35"/>
        <v/>
      </c>
      <c r="I479" s="18"/>
      <c r="J479" s="18" t="str">
        <f t="shared" si="36"/>
        <v/>
      </c>
      <c r="K479" s="18"/>
      <c r="L479" s="18"/>
      <c r="M479" s="18"/>
      <c r="N479" s="19" t="str">
        <f t="shared" si="37"/>
        <v/>
      </c>
      <c r="O479" s="15"/>
      <c r="P479" s="20" t="str">
        <f t="shared" si="38"/>
        <v/>
      </c>
      <c r="Q479" s="21" t="str">
        <f t="shared" si="39"/>
        <v/>
      </c>
    </row>
    <row r="480" spans="2:17" x14ac:dyDescent="0.2">
      <c r="B480" s="13" t="str">
        <f>IF(D480="","",COUNTA($D$5:D480))</f>
        <v/>
      </c>
      <c r="C480" s="14"/>
      <c r="D480" s="15"/>
      <c r="E480" s="16"/>
      <c r="F480" s="15"/>
      <c r="G480" s="18"/>
      <c r="H480" s="18" t="str">
        <f t="shared" si="35"/>
        <v/>
      </c>
      <c r="I480" s="18"/>
      <c r="J480" s="18" t="str">
        <f t="shared" si="36"/>
        <v/>
      </c>
      <c r="K480" s="18"/>
      <c r="L480" s="18"/>
      <c r="M480" s="18"/>
      <c r="N480" s="19" t="str">
        <f t="shared" si="37"/>
        <v/>
      </c>
      <c r="O480" s="15"/>
      <c r="P480" s="20" t="str">
        <f t="shared" si="38"/>
        <v/>
      </c>
      <c r="Q480" s="21" t="str">
        <f t="shared" si="39"/>
        <v/>
      </c>
    </row>
    <row r="481" spans="2:17" x14ac:dyDescent="0.2">
      <c r="B481" s="13" t="str">
        <f>IF(D481="","",COUNTA($D$5:D481))</f>
        <v/>
      </c>
      <c r="C481" s="14"/>
      <c r="D481" s="15"/>
      <c r="E481" s="16"/>
      <c r="F481" s="15"/>
      <c r="G481" s="18"/>
      <c r="H481" s="18" t="str">
        <f t="shared" si="35"/>
        <v/>
      </c>
      <c r="I481" s="18"/>
      <c r="J481" s="18" t="str">
        <f t="shared" si="36"/>
        <v/>
      </c>
      <c r="K481" s="18"/>
      <c r="L481" s="18"/>
      <c r="M481" s="18"/>
      <c r="N481" s="19" t="str">
        <f t="shared" si="37"/>
        <v/>
      </c>
      <c r="O481" s="15"/>
      <c r="P481" s="20" t="str">
        <f t="shared" si="38"/>
        <v/>
      </c>
      <c r="Q481" s="21" t="str">
        <f t="shared" si="39"/>
        <v/>
      </c>
    </row>
    <row r="482" spans="2:17" x14ac:dyDescent="0.2">
      <c r="B482" s="13" t="str">
        <f>IF(D482="","",COUNTA($D$5:D482))</f>
        <v/>
      </c>
      <c r="C482" s="14"/>
      <c r="D482" s="15"/>
      <c r="E482" s="16"/>
      <c r="F482" s="15"/>
      <c r="G482" s="18"/>
      <c r="H482" s="18" t="str">
        <f t="shared" si="35"/>
        <v/>
      </c>
      <c r="I482" s="18"/>
      <c r="J482" s="18" t="str">
        <f t="shared" si="36"/>
        <v/>
      </c>
      <c r="K482" s="18"/>
      <c r="L482" s="18"/>
      <c r="M482" s="18"/>
      <c r="N482" s="19" t="str">
        <f t="shared" si="37"/>
        <v/>
      </c>
      <c r="O482" s="15"/>
      <c r="P482" s="20" t="str">
        <f t="shared" si="38"/>
        <v/>
      </c>
      <c r="Q482" s="21" t="str">
        <f t="shared" si="39"/>
        <v/>
      </c>
    </row>
    <row r="483" spans="2:17" x14ac:dyDescent="0.2">
      <c r="B483" s="13" t="str">
        <f>IF(D483="","",COUNTA($D$5:D483))</f>
        <v/>
      </c>
      <c r="C483" s="14"/>
      <c r="D483" s="15"/>
      <c r="E483" s="16"/>
      <c r="F483" s="15"/>
      <c r="G483" s="18"/>
      <c r="H483" s="18" t="str">
        <f t="shared" si="35"/>
        <v/>
      </c>
      <c r="I483" s="18"/>
      <c r="J483" s="18" t="str">
        <f t="shared" si="36"/>
        <v/>
      </c>
      <c r="K483" s="18"/>
      <c r="L483" s="18"/>
      <c r="M483" s="18"/>
      <c r="N483" s="19" t="str">
        <f t="shared" si="37"/>
        <v/>
      </c>
      <c r="O483" s="15"/>
      <c r="P483" s="20" t="str">
        <f t="shared" si="38"/>
        <v/>
      </c>
      <c r="Q483" s="21" t="str">
        <f t="shared" si="39"/>
        <v/>
      </c>
    </row>
    <row r="484" spans="2:17" x14ac:dyDescent="0.2">
      <c r="B484" s="13" t="str">
        <f>IF(D484="","",COUNTA($D$5:D484))</f>
        <v/>
      </c>
      <c r="C484" s="14"/>
      <c r="D484" s="15"/>
      <c r="E484" s="16"/>
      <c r="F484" s="15"/>
      <c r="G484" s="18"/>
      <c r="H484" s="18" t="str">
        <f t="shared" si="35"/>
        <v/>
      </c>
      <c r="I484" s="18"/>
      <c r="J484" s="18" t="str">
        <f t="shared" si="36"/>
        <v/>
      </c>
      <c r="K484" s="18"/>
      <c r="L484" s="18"/>
      <c r="M484" s="18"/>
      <c r="N484" s="19" t="str">
        <f t="shared" si="37"/>
        <v/>
      </c>
      <c r="O484" s="15"/>
      <c r="P484" s="20" t="str">
        <f t="shared" si="38"/>
        <v/>
      </c>
      <c r="Q484" s="21" t="str">
        <f t="shared" si="39"/>
        <v/>
      </c>
    </row>
    <row r="485" spans="2:17" x14ac:dyDescent="0.2">
      <c r="B485" s="13" t="str">
        <f>IF(D485="","",COUNTA($D$5:D485))</f>
        <v/>
      </c>
      <c r="C485" s="14"/>
      <c r="D485" s="15"/>
      <c r="E485" s="16"/>
      <c r="F485" s="15"/>
      <c r="G485" s="18"/>
      <c r="H485" s="18" t="str">
        <f t="shared" si="35"/>
        <v/>
      </c>
      <c r="I485" s="18"/>
      <c r="J485" s="18" t="str">
        <f t="shared" si="36"/>
        <v/>
      </c>
      <c r="K485" s="18"/>
      <c r="L485" s="18"/>
      <c r="M485" s="18"/>
      <c r="N485" s="19" t="str">
        <f t="shared" si="37"/>
        <v/>
      </c>
      <c r="O485" s="15"/>
      <c r="P485" s="20" t="str">
        <f t="shared" si="38"/>
        <v/>
      </c>
      <c r="Q485" s="21" t="str">
        <f t="shared" si="39"/>
        <v/>
      </c>
    </row>
    <row r="486" spans="2:17" x14ac:dyDescent="0.2">
      <c r="B486" s="13" t="str">
        <f>IF(D486="","",COUNTA($D$5:D486))</f>
        <v/>
      </c>
      <c r="C486" s="14"/>
      <c r="D486" s="15"/>
      <c r="E486" s="16"/>
      <c r="F486" s="15"/>
      <c r="G486" s="18"/>
      <c r="H486" s="18" t="str">
        <f t="shared" si="35"/>
        <v/>
      </c>
      <c r="I486" s="18"/>
      <c r="J486" s="18" t="str">
        <f t="shared" si="36"/>
        <v/>
      </c>
      <c r="K486" s="18"/>
      <c r="L486" s="18"/>
      <c r="M486" s="18"/>
      <c r="N486" s="19" t="str">
        <f t="shared" si="37"/>
        <v/>
      </c>
      <c r="O486" s="15"/>
      <c r="P486" s="20" t="str">
        <f t="shared" si="38"/>
        <v/>
      </c>
      <c r="Q486" s="21" t="str">
        <f t="shared" si="39"/>
        <v/>
      </c>
    </row>
    <row r="487" spans="2:17" x14ac:dyDescent="0.2">
      <c r="B487" s="13" t="str">
        <f>IF(D487="","",COUNTA($D$5:D487))</f>
        <v/>
      </c>
      <c r="C487" s="14"/>
      <c r="D487" s="15"/>
      <c r="E487" s="16"/>
      <c r="F487" s="15"/>
      <c r="G487" s="18"/>
      <c r="H487" s="18" t="str">
        <f t="shared" si="35"/>
        <v/>
      </c>
      <c r="I487" s="18"/>
      <c r="J487" s="18" t="str">
        <f t="shared" si="36"/>
        <v/>
      </c>
      <c r="K487" s="18"/>
      <c r="L487" s="18"/>
      <c r="M487" s="18"/>
      <c r="N487" s="19" t="str">
        <f t="shared" si="37"/>
        <v/>
      </c>
      <c r="O487" s="15"/>
      <c r="P487" s="20" t="str">
        <f t="shared" si="38"/>
        <v/>
      </c>
      <c r="Q487" s="21" t="str">
        <f t="shared" si="39"/>
        <v/>
      </c>
    </row>
    <row r="488" spans="2:17" x14ac:dyDescent="0.2">
      <c r="B488" s="13" t="str">
        <f>IF(D488="","",COUNTA($D$5:D488))</f>
        <v/>
      </c>
      <c r="C488" s="14"/>
      <c r="D488" s="15"/>
      <c r="E488" s="16"/>
      <c r="F488" s="15"/>
      <c r="G488" s="18"/>
      <c r="H488" s="18" t="str">
        <f t="shared" si="35"/>
        <v/>
      </c>
      <c r="I488" s="18"/>
      <c r="J488" s="18" t="str">
        <f t="shared" si="36"/>
        <v/>
      </c>
      <c r="K488" s="18"/>
      <c r="L488" s="18"/>
      <c r="M488" s="18"/>
      <c r="N488" s="19" t="str">
        <f t="shared" si="37"/>
        <v/>
      </c>
      <c r="O488" s="15"/>
      <c r="P488" s="20" t="str">
        <f t="shared" si="38"/>
        <v/>
      </c>
      <c r="Q488" s="21" t="str">
        <f t="shared" si="39"/>
        <v/>
      </c>
    </row>
    <row r="489" spans="2:17" x14ac:dyDescent="0.2">
      <c r="B489" s="13" t="str">
        <f>IF(D489="","",COUNTA($D$5:D489))</f>
        <v/>
      </c>
      <c r="C489" s="14"/>
      <c r="D489" s="15"/>
      <c r="E489" s="16"/>
      <c r="F489" s="15"/>
      <c r="G489" s="18"/>
      <c r="H489" s="18" t="str">
        <f t="shared" si="35"/>
        <v/>
      </c>
      <c r="I489" s="18"/>
      <c r="J489" s="18" t="str">
        <f t="shared" si="36"/>
        <v/>
      </c>
      <c r="K489" s="18"/>
      <c r="L489" s="18"/>
      <c r="M489" s="18"/>
      <c r="N489" s="19" t="str">
        <f t="shared" si="37"/>
        <v/>
      </c>
      <c r="O489" s="15"/>
      <c r="P489" s="20" t="str">
        <f t="shared" si="38"/>
        <v/>
      </c>
      <c r="Q489" s="21" t="str">
        <f t="shared" si="39"/>
        <v/>
      </c>
    </row>
    <row r="490" spans="2:17" x14ac:dyDescent="0.2">
      <c r="B490" s="13" t="str">
        <f>IF(D490="","",COUNTA($D$5:D490))</f>
        <v/>
      </c>
      <c r="C490" s="14"/>
      <c r="D490" s="15"/>
      <c r="E490" s="16"/>
      <c r="F490" s="15"/>
      <c r="G490" s="18"/>
      <c r="H490" s="18" t="str">
        <f t="shared" si="35"/>
        <v/>
      </c>
      <c r="I490" s="18"/>
      <c r="J490" s="18" t="str">
        <f t="shared" si="36"/>
        <v/>
      </c>
      <c r="K490" s="18"/>
      <c r="L490" s="18"/>
      <c r="M490" s="18"/>
      <c r="N490" s="19" t="str">
        <f t="shared" si="37"/>
        <v/>
      </c>
      <c r="O490" s="15"/>
      <c r="P490" s="20" t="str">
        <f t="shared" si="38"/>
        <v/>
      </c>
      <c r="Q490" s="21" t="str">
        <f t="shared" si="39"/>
        <v/>
      </c>
    </row>
    <row r="491" spans="2:17" x14ac:dyDescent="0.2">
      <c r="B491" s="13" t="str">
        <f>IF(D491="","",COUNTA($D$5:D491))</f>
        <v/>
      </c>
      <c r="C491" s="14"/>
      <c r="D491" s="15"/>
      <c r="E491" s="16"/>
      <c r="F491" s="15"/>
      <c r="G491" s="18"/>
      <c r="H491" s="18" t="str">
        <f t="shared" si="35"/>
        <v/>
      </c>
      <c r="I491" s="18"/>
      <c r="J491" s="18" t="str">
        <f t="shared" si="36"/>
        <v/>
      </c>
      <c r="K491" s="18"/>
      <c r="L491" s="18"/>
      <c r="M491" s="18"/>
      <c r="N491" s="19" t="str">
        <f t="shared" si="37"/>
        <v/>
      </c>
      <c r="O491" s="15"/>
      <c r="P491" s="20" t="str">
        <f t="shared" si="38"/>
        <v/>
      </c>
      <c r="Q491" s="21" t="str">
        <f t="shared" si="39"/>
        <v/>
      </c>
    </row>
    <row r="492" spans="2:17" x14ac:dyDescent="0.2">
      <c r="B492" s="13" t="str">
        <f>IF(D492="","",COUNTA($D$5:D492))</f>
        <v/>
      </c>
      <c r="C492" s="14"/>
      <c r="D492" s="15"/>
      <c r="E492" s="16"/>
      <c r="F492" s="15"/>
      <c r="G492" s="18"/>
      <c r="H492" s="18" t="str">
        <f t="shared" si="35"/>
        <v/>
      </c>
      <c r="I492" s="18"/>
      <c r="J492" s="18" t="str">
        <f t="shared" si="36"/>
        <v/>
      </c>
      <c r="K492" s="18"/>
      <c r="L492" s="18"/>
      <c r="M492" s="18"/>
      <c r="N492" s="19" t="str">
        <f t="shared" si="37"/>
        <v/>
      </c>
      <c r="O492" s="15"/>
      <c r="P492" s="20" t="str">
        <f t="shared" si="38"/>
        <v/>
      </c>
      <c r="Q492" s="21" t="str">
        <f t="shared" si="39"/>
        <v/>
      </c>
    </row>
    <row r="493" spans="2:17" x14ac:dyDescent="0.2">
      <c r="B493" s="13" t="str">
        <f>IF(D493="","",COUNTA($D$5:D493))</f>
        <v/>
      </c>
      <c r="C493" s="14"/>
      <c r="D493" s="15"/>
      <c r="E493" s="16"/>
      <c r="F493" s="15"/>
      <c r="G493" s="18"/>
      <c r="H493" s="18" t="str">
        <f t="shared" si="35"/>
        <v/>
      </c>
      <c r="I493" s="18"/>
      <c r="J493" s="18" t="str">
        <f t="shared" si="36"/>
        <v/>
      </c>
      <c r="K493" s="18"/>
      <c r="L493" s="18"/>
      <c r="M493" s="18"/>
      <c r="N493" s="19" t="str">
        <f t="shared" si="37"/>
        <v/>
      </c>
      <c r="O493" s="15"/>
      <c r="P493" s="20" t="str">
        <f t="shared" si="38"/>
        <v/>
      </c>
      <c r="Q493" s="21" t="str">
        <f t="shared" si="39"/>
        <v/>
      </c>
    </row>
    <row r="494" spans="2:17" x14ac:dyDescent="0.2">
      <c r="B494" s="13" t="str">
        <f>IF(D494="","",COUNTA($D$5:D494))</f>
        <v/>
      </c>
      <c r="C494" s="14"/>
      <c r="D494" s="15"/>
      <c r="E494" s="16"/>
      <c r="F494" s="15"/>
      <c r="G494" s="18"/>
      <c r="H494" s="18" t="str">
        <f t="shared" si="35"/>
        <v/>
      </c>
      <c r="I494" s="18"/>
      <c r="J494" s="18" t="str">
        <f t="shared" si="36"/>
        <v/>
      </c>
      <c r="K494" s="18"/>
      <c r="L494" s="18"/>
      <c r="M494" s="18"/>
      <c r="N494" s="19" t="str">
        <f t="shared" si="37"/>
        <v/>
      </c>
      <c r="O494" s="15"/>
      <c r="P494" s="20" t="str">
        <f t="shared" si="38"/>
        <v/>
      </c>
      <c r="Q494" s="21" t="str">
        <f t="shared" si="39"/>
        <v/>
      </c>
    </row>
    <row r="495" spans="2:17" x14ac:dyDescent="0.2">
      <c r="B495" s="13" t="str">
        <f>IF(D495="","",COUNTA($D$5:D495))</f>
        <v/>
      </c>
      <c r="C495" s="14"/>
      <c r="D495" s="15"/>
      <c r="E495" s="16"/>
      <c r="F495" s="15"/>
      <c r="G495" s="18"/>
      <c r="H495" s="18" t="str">
        <f t="shared" si="35"/>
        <v/>
      </c>
      <c r="I495" s="18"/>
      <c r="J495" s="18" t="str">
        <f t="shared" si="36"/>
        <v/>
      </c>
      <c r="K495" s="18"/>
      <c r="L495" s="18"/>
      <c r="M495" s="18"/>
      <c r="N495" s="19" t="str">
        <f t="shared" si="37"/>
        <v/>
      </c>
      <c r="O495" s="15"/>
      <c r="P495" s="20" t="str">
        <f t="shared" si="38"/>
        <v/>
      </c>
      <c r="Q495" s="21" t="str">
        <f t="shared" si="39"/>
        <v/>
      </c>
    </row>
    <row r="496" spans="2:17" x14ac:dyDescent="0.2">
      <c r="B496" s="13" t="str">
        <f>IF(D496="","",COUNTA($D$5:D496))</f>
        <v/>
      </c>
      <c r="C496" s="14"/>
      <c r="D496" s="15"/>
      <c r="E496" s="16"/>
      <c r="F496" s="15"/>
      <c r="G496" s="18"/>
      <c r="H496" s="18" t="str">
        <f t="shared" si="35"/>
        <v/>
      </c>
      <c r="I496" s="18"/>
      <c r="J496" s="18" t="str">
        <f t="shared" si="36"/>
        <v/>
      </c>
      <c r="K496" s="18"/>
      <c r="L496" s="18"/>
      <c r="M496" s="18"/>
      <c r="N496" s="19" t="str">
        <f t="shared" si="37"/>
        <v/>
      </c>
      <c r="O496" s="15"/>
      <c r="P496" s="20" t="str">
        <f t="shared" si="38"/>
        <v/>
      </c>
      <c r="Q496" s="21" t="str">
        <f t="shared" si="39"/>
        <v/>
      </c>
    </row>
    <row r="497" spans="2:17" x14ac:dyDescent="0.2">
      <c r="B497" s="13" t="str">
        <f>IF(D497="","",COUNTA($D$5:D497))</f>
        <v/>
      </c>
      <c r="C497" s="14"/>
      <c r="D497" s="15"/>
      <c r="E497" s="16"/>
      <c r="F497" s="15"/>
      <c r="G497" s="18"/>
      <c r="H497" s="18" t="str">
        <f t="shared" si="35"/>
        <v/>
      </c>
      <c r="I497" s="18"/>
      <c r="J497" s="18" t="str">
        <f t="shared" si="36"/>
        <v/>
      </c>
      <c r="K497" s="18"/>
      <c r="L497" s="18"/>
      <c r="M497" s="18"/>
      <c r="N497" s="19" t="str">
        <f t="shared" si="37"/>
        <v/>
      </c>
      <c r="O497" s="15"/>
      <c r="P497" s="20" t="str">
        <f t="shared" si="38"/>
        <v/>
      </c>
      <c r="Q497" s="21" t="str">
        <f t="shared" si="39"/>
        <v/>
      </c>
    </row>
    <row r="498" spans="2:17" x14ac:dyDescent="0.2">
      <c r="B498" s="13" t="str">
        <f>IF(D498="","",COUNTA($D$5:D498))</f>
        <v/>
      </c>
      <c r="C498" s="14"/>
      <c r="D498" s="15"/>
      <c r="E498" s="16"/>
      <c r="F498" s="15"/>
      <c r="G498" s="18"/>
      <c r="H498" s="18" t="str">
        <f t="shared" si="35"/>
        <v/>
      </c>
      <c r="I498" s="18"/>
      <c r="J498" s="18" t="str">
        <f t="shared" si="36"/>
        <v/>
      </c>
      <c r="K498" s="18"/>
      <c r="L498" s="18"/>
      <c r="M498" s="18"/>
      <c r="N498" s="19" t="str">
        <f t="shared" si="37"/>
        <v/>
      </c>
      <c r="O498" s="15"/>
      <c r="P498" s="20" t="str">
        <f t="shared" si="38"/>
        <v/>
      </c>
      <c r="Q498" s="21" t="str">
        <f t="shared" si="39"/>
        <v/>
      </c>
    </row>
    <row r="499" spans="2:17" x14ac:dyDescent="0.2">
      <c r="B499" s="13" t="str">
        <f>IF(D499="","",COUNTA($D$5:D499))</f>
        <v/>
      </c>
      <c r="C499" s="14"/>
      <c r="D499" s="15"/>
      <c r="E499" s="16"/>
      <c r="F499" s="15"/>
      <c r="G499" s="18"/>
      <c r="H499" s="18" t="str">
        <f t="shared" si="35"/>
        <v/>
      </c>
      <c r="I499" s="18"/>
      <c r="J499" s="18" t="str">
        <f t="shared" si="36"/>
        <v/>
      </c>
      <c r="K499" s="18"/>
      <c r="L499" s="18"/>
      <c r="M499" s="18"/>
      <c r="N499" s="19" t="str">
        <f t="shared" si="37"/>
        <v/>
      </c>
      <c r="O499" s="15"/>
      <c r="P499" s="20" t="str">
        <f t="shared" si="38"/>
        <v/>
      </c>
      <c r="Q499" s="21" t="str">
        <f t="shared" si="39"/>
        <v/>
      </c>
    </row>
    <row r="500" spans="2:17" x14ac:dyDescent="0.2">
      <c r="B500" s="13" t="str">
        <f>IF(D500="","",COUNTA($D$5:D500))</f>
        <v/>
      </c>
      <c r="C500" s="14"/>
      <c r="D500" s="15"/>
      <c r="E500" s="16"/>
      <c r="F500" s="15"/>
      <c r="G500" s="18"/>
      <c r="H500" s="18" t="str">
        <f t="shared" si="35"/>
        <v/>
      </c>
      <c r="I500" s="18"/>
      <c r="J500" s="18" t="str">
        <f t="shared" si="36"/>
        <v/>
      </c>
      <c r="K500" s="18"/>
      <c r="L500" s="18"/>
      <c r="M500" s="18"/>
      <c r="N500" s="19" t="str">
        <f t="shared" si="37"/>
        <v/>
      </c>
      <c r="O500" s="15"/>
      <c r="P500" s="20" t="str">
        <f t="shared" si="38"/>
        <v/>
      </c>
      <c r="Q500" s="21" t="str">
        <f t="shared" si="39"/>
        <v/>
      </c>
    </row>
    <row r="501" spans="2:17" x14ac:dyDescent="0.2">
      <c r="B501" s="13" t="str">
        <f>IF(D501="","",COUNTA($D$5:D501))</f>
        <v/>
      </c>
      <c r="C501" s="14"/>
      <c r="D501" s="15"/>
      <c r="E501" s="16"/>
      <c r="F501" s="15"/>
      <c r="G501" s="18"/>
      <c r="H501" s="18" t="str">
        <f t="shared" si="35"/>
        <v/>
      </c>
      <c r="I501" s="18"/>
      <c r="J501" s="18" t="str">
        <f t="shared" si="36"/>
        <v/>
      </c>
      <c r="K501" s="18"/>
      <c r="L501" s="18"/>
      <c r="M501" s="18"/>
      <c r="N501" s="19" t="str">
        <f t="shared" si="37"/>
        <v/>
      </c>
      <c r="O501" s="15"/>
      <c r="P501" s="20" t="str">
        <f t="shared" si="38"/>
        <v/>
      </c>
      <c r="Q501" s="21" t="str">
        <f t="shared" si="39"/>
        <v/>
      </c>
    </row>
    <row r="502" spans="2:17" x14ac:dyDescent="0.2">
      <c r="B502" s="13" t="str">
        <f>IF(D502="","",COUNTA($D$5:D502))</f>
        <v/>
      </c>
      <c r="C502" s="14"/>
      <c r="D502" s="15"/>
      <c r="E502" s="16"/>
      <c r="F502" s="15"/>
      <c r="G502" s="18"/>
      <c r="H502" s="18" t="str">
        <f t="shared" si="35"/>
        <v/>
      </c>
      <c r="I502" s="18"/>
      <c r="J502" s="18" t="str">
        <f t="shared" si="36"/>
        <v/>
      </c>
      <c r="K502" s="18"/>
      <c r="L502" s="18"/>
      <c r="M502" s="18"/>
      <c r="N502" s="19" t="str">
        <f t="shared" si="37"/>
        <v/>
      </c>
      <c r="O502" s="15"/>
      <c r="P502" s="20" t="str">
        <f t="shared" si="38"/>
        <v/>
      </c>
      <c r="Q502" s="21" t="str">
        <f t="shared" si="39"/>
        <v/>
      </c>
    </row>
    <row r="503" spans="2:17" x14ac:dyDescent="0.2">
      <c r="B503" s="13" t="str">
        <f>IF(D503="","",COUNTA($D$5:D503))</f>
        <v/>
      </c>
      <c r="C503" s="14"/>
      <c r="D503" s="15"/>
      <c r="E503" s="16"/>
      <c r="F503" s="15"/>
      <c r="G503" s="18"/>
      <c r="H503" s="18" t="str">
        <f t="shared" si="35"/>
        <v/>
      </c>
      <c r="I503" s="18"/>
      <c r="J503" s="18" t="str">
        <f t="shared" si="36"/>
        <v/>
      </c>
      <c r="K503" s="18"/>
      <c r="L503" s="18"/>
      <c r="M503" s="18"/>
      <c r="N503" s="19" t="str">
        <f t="shared" si="37"/>
        <v/>
      </c>
      <c r="O503" s="15"/>
      <c r="P503" s="20" t="str">
        <f t="shared" si="38"/>
        <v/>
      </c>
      <c r="Q503" s="21" t="str">
        <f t="shared" si="39"/>
        <v/>
      </c>
    </row>
    <row r="504" spans="2:17" x14ac:dyDescent="0.2">
      <c r="B504" s="13" t="str">
        <f>IF(D504="","",COUNTA($D$5:D504))</f>
        <v/>
      </c>
      <c r="C504" s="14"/>
      <c r="D504" s="15"/>
      <c r="E504" s="16"/>
      <c r="F504" s="15"/>
      <c r="G504" s="18"/>
      <c r="H504" s="18" t="str">
        <f t="shared" si="35"/>
        <v/>
      </c>
      <c r="I504" s="18"/>
      <c r="J504" s="18" t="str">
        <f t="shared" si="36"/>
        <v/>
      </c>
      <c r="K504" s="18"/>
      <c r="L504" s="18"/>
      <c r="M504" s="18"/>
      <c r="N504" s="19" t="str">
        <f t="shared" si="37"/>
        <v/>
      </c>
      <c r="O504" s="15"/>
      <c r="P504" s="20" t="str">
        <f t="shared" si="38"/>
        <v/>
      </c>
      <c r="Q504" s="21" t="str">
        <f t="shared" si="39"/>
        <v/>
      </c>
    </row>
    <row r="505" spans="2:17" x14ac:dyDescent="0.2">
      <c r="B505" s="13" t="str">
        <f>IF(D505="","",COUNTA($D$5:D505))</f>
        <v/>
      </c>
      <c r="C505" s="14"/>
      <c r="D505" s="15"/>
      <c r="E505" s="16"/>
      <c r="F505" s="15"/>
      <c r="G505" s="18"/>
      <c r="H505" s="18" t="str">
        <f t="shared" si="35"/>
        <v/>
      </c>
      <c r="I505" s="18"/>
      <c r="J505" s="18" t="str">
        <f t="shared" si="36"/>
        <v/>
      </c>
      <c r="K505" s="18"/>
      <c r="L505" s="18"/>
      <c r="M505" s="18"/>
      <c r="N505" s="19" t="str">
        <f t="shared" si="37"/>
        <v/>
      </c>
      <c r="O505" s="15"/>
      <c r="P505" s="20" t="str">
        <f t="shared" si="38"/>
        <v/>
      </c>
      <c r="Q505" s="21" t="str">
        <f t="shared" si="39"/>
        <v/>
      </c>
    </row>
    <row r="506" spans="2:17" x14ac:dyDescent="0.2">
      <c r="B506" s="13" t="str">
        <f>IF(D506="","",COUNTA($D$5:D506))</f>
        <v/>
      </c>
      <c r="C506" s="14"/>
      <c r="D506" s="15"/>
      <c r="E506" s="16"/>
      <c r="F506" s="15"/>
      <c r="G506" s="18"/>
      <c r="H506" s="18" t="str">
        <f t="shared" si="35"/>
        <v/>
      </c>
      <c r="I506" s="18"/>
      <c r="J506" s="18" t="str">
        <f t="shared" si="36"/>
        <v/>
      </c>
      <c r="K506" s="18"/>
      <c r="L506" s="18"/>
      <c r="M506" s="18"/>
      <c r="N506" s="19" t="str">
        <f t="shared" si="37"/>
        <v/>
      </c>
      <c r="O506" s="15"/>
      <c r="P506" s="20" t="str">
        <f t="shared" si="38"/>
        <v/>
      </c>
      <c r="Q506" s="21" t="str">
        <f t="shared" si="39"/>
        <v/>
      </c>
    </row>
    <row r="507" spans="2:17" x14ac:dyDescent="0.2">
      <c r="B507" s="13" t="str">
        <f>IF(D507="","",COUNTA($D$5:D507))</f>
        <v/>
      </c>
      <c r="C507" s="14"/>
      <c r="D507" s="15"/>
      <c r="E507" s="16"/>
      <c r="F507" s="15"/>
      <c r="G507" s="18"/>
      <c r="H507" s="18" t="str">
        <f t="shared" si="35"/>
        <v/>
      </c>
      <c r="I507" s="18"/>
      <c r="J507" s="18" t="str">
        <f t="shared" si="36"/>
        <v/>
      </c>
      <c r="K507" s="18"/>
      <c r="L507" s="18"/>
      <c r="M507" s="18"/>
      <c r="N507" s="19" t="str">
        <f t="shared" si="37"/>
        <v/>
      </c>
      <c r="O507" s="15"/>
      <c r="P507" s="20" t="str">
        <f t="shared" si="38"/>
        <v/>
      </c>
      <c r="Q507" s="21" t="str">
        <f t="shared" si="39"/>
        <v/>
      </c>
    </row>
    <row r="508" spans="2:17" x14ac:dyDescent="0.2">
      <c r="B508" s="13" t="str">
        <f>IF(D508="","",COUNTA($D$5:D508))</f>
        <v/>
      </c>
      <c r="C508" s="14"/>
      <c r="D508" s="15"/>
      <c r="E508" s="16"/>
      <c r="F508" s="15"/>
      <c r="G508" s="18"/>
      <c r="H508" s="18" t="str">
        <f t="shared" si="35"/>
        <v/>
      </c>
      <c r="I508" s="18"/>
      <c r="J508" s="18" t="str">
        <f t="shared" si="36"/>
        <v/>
      </c>
      <c r="K508" s="18"/>
      <c r="L508" s="18"/>
      <c r="M508" s="18"/>
      <c r="N508" s="19" t="str">
        <f t="shared" si="37"/>
        <v/>
      </c>
      <c r="O508" s="15"/>
      <c r="P508" s="20" t="str">
        <f t="shared" si="38"/>
        <v/>
      </c>
      <c r="Q508" s="21" t="str">
        <f t="shared" si="39"/>
        <v/>
      </c>
    </row>
    <row r="509" spans="2:17" x14ac:dyDescent="0.2">
      <c r="B509" s="13" t="str">
        <f>IF(D509="","",COUNTA($D$5:D509))</f>
        <v/>
      </c>
      <c r="C509" s="14"/>
      <c r="D509" s="15"/>
      <c r="E509" s="16"/>
      <c r="F509" s="15"/>
      <c r="G509" s="18"/>
      <c r="H509" s="18" t="str">
        <f t="shared" si="35"/>
        <v/>
      </c>
      <c r="I509" s="18"/>
      <c r="J509" s="18" t="str">
        <f t="shared" si="36"/>
        <v/>
      </c>
      <c r="K509" s="18"/>
      <c r="L509" s="18"/>
      <c r="M509" s="18"/>
      <c r="N509" s="19" t="str">
        <f t="shared" si="37"/>
        <v/>
      </c>
      <c r="O509" s="15"/>
      <c r="P509" s="20" t="str">
        <f t="shared" si="38"/>
        <v/>
      </c>
      <c r="Q509" s="21" t="str">
        <f t="shared" si="39"/>
        <v/>
      </c>
    </row>
    <row r="510" spans="2:17" x14ac:dyDescent="0.2">
      <c r="B510" s="13" t="str">
        <f>IF(D510="","",COUNTA($D$5:D510))</f>
        <v/>
      </c>
      <c r="C510" s="14"/>
      <c r="D510" s="15"/>
      <c r="E510" s="16"/>
      <c r="F510" s="15"/>
      <c r="G510" s="18"/>
      <c r="H510" s="18" t="str">
        <f t="shared" si="35"/>
        <v/>
      </c>
      <c r="I510" s="18"/>
      <c r="J510" s="18" t="str">
        <f t="shared" si="36"/>
        <v/>
      </c>
      <c r="K510" s="18"/>
      <c r="L510" s="18"/>
      <c r="M510" s="18"/>
      <c r="N510" s="19" t="str">
        <f t="shared" si="37"/>
        <v/>
      </c>
      <c r="O510" s="15"/>
      <c r="P510" s="20" t="str">
        <f t="shared" si="38"/>
        <v/>
      </c>
      <c r="Q510" s="21" t="str">
        <f t="shared" si="39"/>
        <v/>
      </c>
    </row>
    <row r="511" spans="2:17" x14ac:dyDescent="0.2">
      <c r="B511" s="13" t="str">
        <f>IF(D511="","",COUNTA($D$5:D511))</f>
        <v/>
      </c>
      <c r="C511" s="14"/>
      <c r="D511" s="15"/>
      <c r="E511" s="16"/>
      <c r="F511" s="15"/>
      <c r="G511" s="18"/>
      <c r="H511" s="18" t="str">
        <f t="shared" si="35"/>
        <v/>
      </c>
      <c r="I511" s="18"/>
      <c r="J511" s="18" t="str">
        <f t="shared" si="36"/>
        <v/>
      </c>
      <c r="K511" s="18"/>
      <c r="L511" s="18"/>
      <c r="M511" s="18"/>
      <c r="N511" s="19" t="str">
        <f t="shared" si="37"/>
        <v/>
      </c>
      <c r="O511" s="15"/>
      <c r="P511" s="20" t="str">
        <f t="shared" si="38"/>
        <v/>
      </c>
      <c r="Q511" s="21" t="str">
        <f t="shared" si="39"/>
        <v/>
      </c>
    </row>
    <row r="512" spans="2:17" x14ac:dyDescent="0.2">
      <c r="B512" s="13" t="str">
        <f>IF(D512="","",COUNTA($D$5:D512))</f>
        <v/>
      </c>
      <c r="C512" s="14"/>
      <c r="D512" s="15"/>
      <c r="E512" s="16"/>
      <c r="F512" s="15"/>
      <c r="G512" s="18"/>
      <c r="H512" s="18" t="str">
        <f t="shared" si="35"/>
        <v/>
      </c>
      <c r="I512" s="18"/>
      <c r="J512" s="18" t="str">
        <f t="shared" si="36"/>
        <v/>
      </c>
      <c r="K512" s="18"/>
      <c r="L512" s="18"/>
      <c r="M512" s="18"/>
      <c r="N512" s="19" t="str">
        <f t="shared" si="37"/>
        <v/>
      </c>
      <c r="O512" s="15"/>
      <c r="P512" s="20" t="str">
        <f t="shared" si="38"/>
        <v/>
      </c>
      <c r="Q512" s="21" t="str">
        <f t="shared" si="39"/>
        <v/>
      </c>
    </row>
    <row r="513" spans="2:17" x14ac:dyDescent="0.2">
      <c r="B513" s="13" t="str">
        <f>IF(D513="","",COUNTA($D$5:D513))</f>
        <v/>
      </c>
      <c r="C513" s="14"/>
      <c r="D513" s="15"/>
      <c r="E513" s="16"/>
      <c r="F513" s="15"/>
      <c r="G513" s="18"/>
      <c r="H513" s="18" t="str">
        <f t="shared" si="35"/>
        <v/>
      </c>
      <c r="I513" s="18"/>
      <c r="J513" s="18" t="str">
        <f t="shared" si="36"/>
        <v/>
      </c>
      <c r="K513" s="18"/>
      <c r="L513" s="18"/>
      <c r="M513" s="18"/>
      <c r="N513" s="19" t="str">
        <f t="shared" si="37"/>
        <v/>
      </c>
      <c r="O513" s="15"/>
      <c r="P513" s="20" t="str">
        <f t="shared" si="38"/>
        <v/>
      </c>
      <c r="Q513" s="21" t="str">
        <f t="shared" si="39"/>
        <v/>
      </c>
    </row>
    <row r="514" spans="2:17" x14ac:dyDescent="0.2">
      <c r="B514" s="13" t="str">
        <f>IF(D514="","",COUNTA($D$5:D514))</f>
        <v/>
      </c>
      <c r="C514" s="14"/>
      <c r="D514" s="15"/>
      <c r="E514" s="16"/>
      <c r="F514" s="15"/>
      <c r="G514" s="18"/>
      <c r="H514" s="18" t="str">
        <f t="shared" si="35"/>
        <v/>
      </c>
      <c r="I514" s="18"/>
      <c r="J514" s="18" t="str">
        <f t="shared" si="36"/>
        <v/>
      </c>
      <c r="K514" s="18"/>
      <c r="L514" s="18"/>
      <c r="M514" s="18"/>
      <c r="N514" s="19" t="str">
        <f t="shared" si="37"/>
        <v/>
      </c>
      <c r="O514" s="15"/>
      <c r="P514" s="20" t="str">
        <f t="shared" si="38"/>
        <v/>
      </c>
      <c r="Q514" s="21" t="str">
        <f t="shared" si="39"/>
        <v/>
      </c>
    </row>
    <row r="515" spans="2:17" x14ac:dyDescent="0.2">
      <c r="B515" s="13" t="str">
        <f>IF(D515="","",COUNTA($D$5:D515))</f>
        <v/>
      </c>
      <c r="C515" s="14"/>
      <c r="D515" s="15"/>
      <c r="E515" s="16"/>
      <c r="F515" s="15"/>
      <c r="G515" s="18"/>
      <c r="H515" s="18" t="str">
        <f t="shared" si="35"/>
        <v/>
      </c>
      <c r="I515" s="18"/>
      <c r="J515" s="18" t="str">
        <f t="shared" si="36"/>
        <v/>
      </c>
      <c r="K515" s="18"/>
      <c r="L515" s="18"/>
      <c r="M515" s="18"/>
      <c r="N515" s="19" t="str">
        <f t="shared" si="37"/>
        <v/>
      </c>
      <c r="O515" s="15"/>
      <c r="P515" s="20" t="str">
        <f t="shared" si="38"/>
        <v/>
      </c>
      <c r="Q515" s="21" t="str">
        <f t="shared" si="39"/>
        <v/>
      </c>
    </row>
    <row r="516" spans="2:17" x14ac:dyDescent="0.2">
      <c r="B516" s="13" t="str">
        <f>IF(D516="","",COUNTA($D$5:D516))</f>
        <v/>
      </c>
      <c r="C516" s="14"/>
      <c r="D516" s="15"/>
      <c r="E516" s="16"/>
      <c r="F516" s="15"/>
      <c r="G516" s="18"/>
      <c r="H516" s="18" t="str">
        <f t="shared" si="35"/>
        <v/>
      </c>
      <c r="I516" s="18"/>
      <c r="J516" s="18" t="str">
        <f t="shared" si="36"/>
        <v/>
      </c>
      <c r="K516" s="18"/>
      <c r="L516" s="18"/>
      <c r="M516" s="18"/>
      <c r="N516" s="19" t="str">
        <f t="shared" si="37"/>
        <v/>
      </c>
      <c r="O516" s="15"/>
      <c r="P516" s="20" t="str">
        <f t="shared" si="38"/>
        <v/>
      </c>
      <c r="Q516" s="21" t="str">
        <f t="shared" si="39"/>
        <v/>
      </c>
    </row>
    <row r="517" spans="2:17" x14ac:dyDescent="0.2">
      <c r="B517" s="13" t="str">
        <f>IF(D517="","",COUNTA($D$5:D517))</f>
        <v/>
      </c>
      <c r="C517" s="14"/>
      <c r="D517" s="15"/>
      <c r="E517" s="16"/>
      <c r="F517" s="15"/>
      <c r="G517" s="18"/>
      <c r="H517" s="18" t="str">
        <f t="shared" ref="H517:H580" si="40">IF(G517="","",ROUND(G517*Cota1,2))</f>
        <v/>
      </c>
      <c r="I517" s="18"/>
      <c r="J517" s="18" t="str">
        <f t="shared" ref="J517:J580" si="41">IF(I517="","",ROUND(I517*Cota2,2))</f>
        <v/>
      </c>
      <c r="K517" s="18"/>
      <c r="L517" s="18"/>
      <c r="M517" s="18"/>
      <c r="N517" s="19" t="str">
        <f t="shared" ref="N517:N580" si="42">IF(D517="","",N(G517)+N(H517)+N(I517)+N(J517)+N(K517)+N(L517)+N(M517))</f>
        <v/>
      </c>
      <c r="O517" s="15"/>
      <c r="P517" s="20" t="str">
        <f t="shared" ref="P517:P580" si="43">IF(NOT(ISNUMBER(C517)),"",WORKDAY(C517,ZileEF,Sarbatori))</f>
        <v/>
      </c>
      <c r="Q517" s="21" t="str">
        <f t="shared" ref="Q517:Q580" si="44">IF(AND(C517="",D517=""),"",TRIM(IF(OR(NOT(ISNUMBER(C517)),D517="",E517="",F517=""),"Date incomplete. ","")&amp;IF(COUNTIF($D$5:$D$1004,D517)&gt;1,"Număr de factură dublat. ","")&amp;IF(AND(N(G517)&lt;&gt;0,ABS(N(H517)-ROUND(G517*Cota1,2))&gt;0.05),"TVA 21% diferită de calcul. ","")&amp;IF(AND(N(I517)&lt;&gt;0,ABS(N(J517)-ROUND(I517*Cota2,2))&gt;0.05),"TVA 11% diferită de calcul. ","")&amp;IF(N517=0,"Fără valori. ","")&amp;IF(O517&lt;&gt;"Da",IF(AND(ISNUMBER(P517),AziJ&gt;P517),"Netransmisă în e-Factura – termen depășit. ","De transmis în e-Factura până la "&amp;RIGHT("0"&amp;DAY(P517),2)&amp;"."&amp;RIGHT("0"&amp;MONTH(P517),2)&amp;"."&amp;YEAR(P517)&amp;". "),"")))</f>
        <v/>
      </c>
    </row>
    <row r="518" spans="2:17" x14ac:dyDescent="0.2">
      <c r="B518" s="13" t="str">
        <f>IF(D518="","",COUNTA($D$5:D518))</f>
        <v/>
      </c>
      <c r="C518" s="14"/>
      <c r="D518" s="15"/>
      <c r="E518" s="16"/>
      <c r="F518" s="15"/>
      <c r="G518" s="18"/>
      <c r="H518" s="18" t="str">
        <f t="shared" si="40"/>
        <v/>
      </c>
      <c r="I518" s="18"/>
      <c r="J518" s="18" t="str">
        <f t="shared" si="41"/>
        <v/>
      </c>
      <c r="K518" s="18"/>
      <c r="L518" s="18"/>
      <c r="M518" s="18"/>
      <c r="N518" s="19" t="str">
        <f t="shared" si="42"/>
        <v/>
      </c>
      <c r="O518" s="15"/>
      <c r="P518" s="20" t="str">
        <f t="shared" si="43"/>
        <v/>
      </c>
      <c r="Q518" s="21" t="str">
        <f t="shared" si="44"/>
        <v/>
      </c>
    </row>
    <row r="519" spans="2:17" x14ac:dyDescent="0.2">
      <c r="B519" s="13" t="str">
        <f>IF(D519="","",COUNTA($D$5:D519))</f>
        <v/>
      </c>
      <c r="C519" s="14"/>
      <c r="D519" s="15"/>
      <c r="E519" s="16"/>
      <c r="F519" s="15"/>
      <c r="G519" s="18"/>
      <c r="H519" s="18" t="str">
        <f t="shared" si="40"/>
        <v/>
      </c>
      <c r="I519" s="18"/>
      <c r="J519" s="18" t="str">
        <f t="shared" si="41"/>
        <v/>
      </c>
      <c r="K519" s="18"/>
      <c r="L519" s="18"/>
      <c r="M519" s="18"/>
      <c r="N519" s="19" t="str">
        <f t="shared" si="42"/>
        <v/>
      </c>
      <c r="O519" s="15"/>
      <c r="P519" s="20" t="str">
        <f t="shared" si="43"/>
        <v/>
      </c>
      <c r="Q519" s="21" t="str">
        <f t="shared" si="44"/>
        <v/>
      </c>
    </row>
    <row r="520" spans="2:17" x14ac:dyDescent="0.2">
      <c r="B520" s="13" t="str">
        <f>IF(D520="","",COUNTA($D$5:D520))</f>
        <v/>
      </c>
      <c r="C520" s="14"/>
      <c r="D520" s="15"/>
      <c r="E520" s="16"/>
      <c r="F520" s="15"/>
      <c r="G520" s="18"/>
      <c r="H520" s="18" t="str">
        <f t="shared" si="40"/>
        <v/>
      </c>
      <c r="I520" s="18"/>
      <c r="J520" s="18" t="str">
        <f t="shared" si="41"/>
        <v/>
      </c>
      <c r="K520" s="18"/>
      <c r="L520" s="18"/>
      <c r="M520" s="18"/>
      <c r="N520" s="19" t="str">
        <f t="shared" si="42"/>
        <v/>
      </c>
      <c r="O520" s="15"/>
      <c r="P520" s="20" t="str">
        <f t="shared" si="43"/>
        <v/>
      </c>
      <c r="Q520" s="21" t="str">
        <f t="shared" si="44"/>
        <v/>
      </c>
    </row>
    <row r="521" spans="2:17" x14ac:dyDescent="0.2">
      <c r="B521" s="13" t="str">
        <f>IF(D521="","",COUNTA($D$5:D521))</f>
        <v/>
      </c>
      <c r="C521" s="14"/>
      <c r="D521" s="15"/>
      <c r="E521" s="16"/>
      <c r="F521" s="15"/>
      <c r="G521" s="18"/>
      <c r="H521" s="18" t="str">
        <f t="shared" si="40"/>
        <v/>
      </c>
      <c r="I521" s="18"/>
      <c r="J521" s="18" t="str">
        <f t="shared" si="41"/>
        <v/>
      </c>
      <c r="K521" s="18"/>
      <c r="L521" s="18"/>
      <c r="M521" s="18"/>
      <c r="N521" s="19" t="str">
        <f t="shared" si="42"/>
        <v/>
      </c>
      <c r="O521" s="15"/>
      <c r="P521" s="20" t="str">
        <f t="shared" si="43"/>
        <v/>
      </c>
      <c r="Q521" s="21" t="str">
        <f t="shared" si="44"/>
        <v/>
      </c>
    </row>
    <row r="522" spans="2:17" x14ac:dyDescent="0.2">
      <c r="B522" s="13" t="str">
        <f>IF(D522="","",COUNTA($D$5:D522))</f>
        <v/>
      </c>
      <c r="C522" s="14"/>
      <c r="D522" s="15"/>
      <c r="E522" s="16"/>
      <c r="F522" s="15"/>
      <c r="G522" s="18"/>
      <c r="H522" s="18" t="str">
        <f t="shared" si="40"/>
        <v/>
      </c>
      <c r="I522" s="18"/>
      <c r="J522" s="18" t="str">
        <f t="shared" si="41"/>
        <v/>
      </c>
      <c r="K522" s="18"/>
      <c r="L522" s="18"/>
      <c r="M522" s="18"/>
      <c r="N522" s="19" t="str">
        <f t="shared" si="42"/>
        <v/>
      </c>
      <c r="O522" s="15"/>
      <c r="P522" s="20" t="str">
        <f t="shared" si="43"/>
        <v/>
      </c>
      <c r="Q522" s="21" t="str">
        <f t="shared" si="44"/>
        <v/>
      </c>
    </row>
    <row r="523" spans="2:17" x14ac:dyDescent="0.2">
      <c r="B523" s="13" t="str">
        <f>IF(D523="","",COUNTA($D$5:D523))</f>
        <v/>
      </c>
      <c r="C523" s="14"/>
      <c r="D523" s="15"/>
      <c r="E523" s="16"/>
      <c r="F523" s="15"/>
      <c r="G523" s="18"/>
      <c r="H523" s="18" t="str">
        <f t="shared" si="40"/>
        <v/>
      </c>
      <c r="I523" s="18"/>
      <c r="J523" s="18" t="str">
        <f t="shared" si="41"/>
        <v/>
      </c>
      <c r="K523" s="18"/>
      <c r="L523" s="18"/>
      <c r="M523" s="18"/>
      <c r="N523" s="19" t="str">
        <f t="shared" si="42"/>
        <v/>
      </c>
      <c r="O523" s="15"/>
      <c r="P523" s="20" t="str">
        <f t="shared" si="43"/>
        <v/>
      </c>
      <c r="Q523" s="21" t="str">
        <f t="shared" si="44"/>
        <v/>
      </c>
    </row>
    <row r="524" spans="2:17" x14ac:dyDescent="0.2">
      <c r="B524" s="13" t="str">
        <f>IF(D524="","",COUNTA($D$5:D524))</f>
        <v/>
      </c>
      <c r="C524" s="14"/>
      <c r="D524" s="15"/>
      <c r="E524" s="16"/>
      <c r="F524" s="15"/>
      <c r="G524" s="18"/>
      <c r="H524" s="18" t="str">
        <f t="shared" si="40"/>
        <v/>
      </c>
      <c r="I524" s="18"/>
      <c r="J524" s="18" t="str">
        <f t="shared" si="41"/>
        <v/>
      </c>
      <c r="K524" s="18"/>
      <c r="L524" s="18"/>
      <c r="M524" s="18"/>
      <c r="N524" s="19" t="str">
        <f t="shared" si="42"/>
        <v/>
      </c>
      <c r="O524" s="15"/>
      <c r="P524" s="20" t="str">
        <f t="shared" si="43"/>
        <v/>
      </c>
      <c r="Q524" s="21" t="str">
        <f t="shared" si="44"/>
        <v/>
      </c>
    </row>
    <row r="525" spans="2:17" x14ac:dyDescent="0.2">
      <c r="B525" s="13" t="str">
        <f>IF(D525="","",COUNTA($D$5:D525))</f>
        <v/>
      </c>
      <c r="C525" s="14"/>
      <c r="D525" s="15"/>
      <c r="E525" s="16"/>
      <c r="F525" s="15"/>
      <c r="G525" s="18"/>
      <c r="H525" s="18" t="str">
        <f t="shared" si="40"/>
        <v/>
      </c>
      <c r="I525" s="18"/>
      <c r="J525" s="18" t="str">
        <f t="shared" si="41"/>
        <v/>
      </c>
      <c r="K525" s="18"/>
      <c r="L525" s="18"/>
      <c r="M525" s="18"/>
      <c r="N525" s="19" t="str">
        <f t="shared" si="42"/>
        <v/>
      </c>
      <c r="O525" s="15"/>
      <c r="P525" s="20" t="str">
        <f t="shared" si="43"/>
        <v/>
      </c>
      <c r="Q525" s="21" t="str">
        <f t="shared" si="44"/>
        <v/>
      </c>
    </row>
    <row r="526" spans="2:17" x14ac:dyDescent="0.2">
      <c r="B526" s="13" t="str">
        <f>IF(D526="","",COUNTA($D$5:D526))</f>
        <v/>
      </c>
      <c r="C526" s="14"/>
      <c r="D526" s="15"/>
      <c r="E526" s="16"/>
      <c r="F526" s="15"/>
      <c r="G526" s="18"/>
      <c r="H526" s="18" t="str">
        <f t="shared" si="40"/>
        <v/>
      </c>
      <c r="I526" s="18"/>
      <c r="J526" s="18" t="str">
        <f t="shared" si="41"/>
        <v/>
      </c>
      <c r="K526" s="18"/>
      <c r="L526" s="18"/>
      <c r="M526" s="18"/>
      <c r="N526" s="19" t="str">
        <f t="shared" si="42"/>
        <v/>
      </c>
      <c r="O526" s="15"/>
      <c r="P526" s="20" t="str">
        <f t="shared" si="43"/>
        <v/>
      </c>
      <c r="Q526" s="21" t="str">
        <f t="shared" si="44"/>
        <v/>
      </c>
    </row>
    <row r="527" spans="2:17" x14ac:dyDescent="0.2">
      <c r="B527" s="13" t="str">
        <f>IF(D527="","",COUNTA($D$5:D527))</f>
        <v/>
      </c>
      <c r="C527" s="14"/>
      <c r="D527" s="15"/>
      <c r="E527" s="16"/>
      <c r="F527" s="15"/>
      <c r="G527" s="18"/>
      <c r="H527" s="18" t="str">
        <f t="shared" si="40"/>
        <v/>
      </c>
      <c r="I527" s="18"/>
      <c r="J527" s="18" t="str">
        <f t="shared" si="41"/>
        <v/>
      </c>
      <c r="K527" s="18"/>
      <c r="L527" s="18"/>
      <c r="M527" s="18"/>
      <c r="N527" s="19" t="str">
        <f t="shared" si="42"/>
        <v/>
      </c>
      <c r="O527" s="15"/>
      <c r="P527" s="20" t="str">
        <f t="shared" si="43"/>
        <v/>
      </c>
      <c r="Q527" s="21" t="str">
        <f t="shared" si="44"/>
        <v/>
      </c>
    </row>
    <row r="528" spans="2:17" x14ac:dyDescent="0.2">
      <c r="B528" s="13" t="str">
        <f>IF(D528="","",COUNTA($D$5:D528))</f>
        <v/>
      </c>
      <c r="C528" s="14"/>
      <c r="D528" s="15"/>
      <c r="E528" s="16"/>
      <c r="F528" s="15"/>
      <c r="G528" s="18"/>
      <c r="H528" s="18" t="str">
        <f t="shared" si="40"/>
        <v/>
      </c>
      <c r="I528" s="18"/>
      <c r="J528" s="18" t="str">
        <f t="shared" si="41"/>
        <v/>
      </c>
      <c r="K528" s="18"/>
      <c r="L528" s="18"/>
      <c r="M528" s="18"/>
      <c r="N528" s="19" t="str">
        <f t="shared" si="42"/>
        <v/>
      </c>
      <c r="O528" s="15"/>
      <c r="P528" s="20" t="str">
        <f t="shared" si="43"/>
        <v/>
      </c>
      <c r="Q528" s="21" t="str">
        <f t="shared" si="44"/>
        <v/>
      </c>
    </row>
    <row r="529" spans="2:17" x14ac:dyDescent="0.2">
      <c r="B529" s="13" t="str">
        <f>IF(D529="","",COUNTA($D$5:D529))</f>
        <v/>
      </c>
      <c r="C529" s="14"/>
      <c r="D529" s="15"/>
      <c r="E529" s="16"/>
      <c r="F529" s="15"/>
      <c r="G529" s="18"/>
      <c r="H529" s="18" t="str">
        <f t="shared" si="40"/>
        <v/>
      </c>
      <c r="I529" s="18"/>
      <c r="J529" s="18" t="str">
        <f t="shared" si="41"/>
        <v/>
      </c>
      <c r="K529" s="18"/>
      <c r="L529" s="18"/>
      <c r="M529" s="18"/>
      <c r="N529" s="19" t="str">
        <f t="shared" si="42"/>
        <v/>
      </c>
      <c r="O529" s="15"/>
      <c r="P529" s="20" t="str">
        <f t="shared" si="43"/>
        <v/>
      </c>
      <c r="Q529" s="21" t="str">
        <f t="shared" si="44"/>
        <v/>
      </c>
    </row>
    <row r="530" spans="2:17" x14ac:dyDescent="0.2">
      <c r="B530" s="13" t="str">
        <f>IF(D530="","",COUNTA($D$5:D530))</f>
        <v/>
      </c>
      <c r="C530" s="14"/>
      <c r="D530" s="15"/>
      <c r="E530" s="16"/>
      <c r="F530" s="15"/>
      <c r="G530" s="18"/>
      <c r="H530" s="18" t="str">
        <f t="shared" si="40"/>
        <v/>
      </c>
      <c r="I530" s="18"/>
      <c r="J530" s="18" t="str">
        <f t="shared" si="41"/>
        <v/>
      </c>
      <c r="K530" s="18"/>
      <c r="L530" s="18"/>
      <c r="M530" s="18"/>
      <c r="N530" s="19" t="str">
        <f t="shared" si="42"/>
        <v/>
      </c>
      <c r="O530" s="15"/>
      <c r="P530" s="20" t="str">
        <f t="shared" si="43"/>
        <v/>
      </c>
      <c r="Q530" s="21" t="str">
        <f t="shared" si="44"/>
        <v/>
      </c>
    </row>
    <row r="531" spans="2:17" x14ac:dyDescent="0.2">
      <c r="B531" s="13" t="str">
        <f>IF(D531="","",COUNTA($D$5:D531))</f>
        <v/>
      </c>
      <c r="C531" s="14"/>
      <c r="D531" s="15"/>
      <c r="E531" s="16"/>
      <c r="F531" s="15"/>
      <c r="G531" s="18"/>
      <c r="H531" s="18" t="str">
        <f t="shared" si="40"/>
        <v/>
      </c>
      <c r="I531" s="18"/>
      <c r="J531" s="18" t="str">
        <f t="shared" si="41"/>
        <v/>
      </c>
      <c r="K531" s="18"/>
      <c r="L531" s="18"/>
      <c r="M531" s="18"/>
      <c r="N531" s="19" t="str">
        <f t="shared" si="42"/>
        <v/>
      </c>
      <c r="O531" s="15"/>
      <c r="P531" s="20" t="str">
        <f t="shared" si="43"/>
        <v/>
      </c>
      <c r="Q531" s="21" t="str">
        <f t="shared" si="44"/>
        <v/>
      </c>
    </row>
    <row r="532" spans="2:17" x14ac:dyDescent="0.2">
      <c r="B532" s="13" t="str">
        <f>IF(D532="","",COUNTA($D$5:D532))</f>
        <v/>
      </c>
      <c r="C532" s="14"/>
      <c r="D532" s="15"/>
      <c r="E532" s="16"/>
      <c r="F532" s="15"/>
      <c r="G532" s="18"/>
      <c r="H532" s="18" t="str">
        <f t="shared" si="40"/>
        <v/>
      </c>
      <c r="I532" s="18"/>
      <c r="J532" s="18" t="str">
        <f t="shared" si="41"/>
        <v/>
      </c>
      <c r="K532" s="18"/>
      <c r="L532" s="18"/>
      <c r="M532" s="18"/>
      <c r="N532" s="19" t="str">
        <f t="shared" si="42"/>
        <v/>
      </c>
      <c r="O532" s="15"/>
      <c r="P532" s="20" t="str">
        <f t="shared" si="43"/>
        <v/>
      </c>
      <c r="Q532" s="21" t="str">
        <f t="shared" si="44"/>
        <v/>
      </c>
    </row>
    <row r="533" spans="2:17" x14ac:dyDescent="0.2">
      <c r="B533" s="13" t="str">
        <f>IF(D533="","",COUNTA($D$5:D533))</f>
        <v/>
      </c>
      <c r="C533" s="14"/>
      <c r="D533" s="15"/>
      <c r="E533" s="16"/>
      <c r="F533" s="15"/>
      <c r="G533" s="18"/>
      <c r="H533" s="18" t="str">
        <f t="shared" si="40"/>
        <v/>
      </c>
      <c r="I533" s="18"/>
      <c r="J533" s="18" t="str">
        <f t="shared" si="41"/>
        <v/>
      </c>
      <c r="K533" s="18"/>
      <c r="L533" s="18"/>
      <c r="M533" s="18"/>
      <c r="N533" s="19" t="str">
        <f t="shared" si="42"/>
        <v/>
      </c>
      <c r="O533" s="15"/>
      <c r="P533" s="20" t="str">
        <f t="shared" si="43"/>
        <v/>
      </c>
      <c r="Q533" s="21" t="str">
        <f t="shared" si="44"/>
        <v/>
      </c>
    </row>
    <row r="534" spans="2:17" x14ac:dyDescent="0.2">
      <c r="B534" s="13" t="str">
        <f>IF(D534="","",COUNTA($D$5:D534))</f>
        <v/>
      </c>
      <c r="C534" s="14"/>
      <c r="D534" s="15"/>
      <c r="E534" s="16"/>
      <c r="F534" s="15"/>
      <c r="G534" s="18"/>
      <c r="H534" s="18" t="str">
        <f t="shared" si="40"/>
        <v/>
      </c>
      <c r="I534" s="18"/>
      <c r="J534" s="18" t="str">
        <f t="shared" si="41"/>
        <v/>
      </c>
      <c r="K534" s="18"/>
      <c r="L534" s="18"/>
      <c r="M534" s="18"/>
      <c r="N534" s="19" t="str">
        <f t="shared" si="42"/>
        <v/>
      </c>
      <c r="O534" s="15"/>
      <c r="P534" s="20" t="str">
        <f t="shared" si="43"/>
        <v/>
      </c>
      <c r="Q534" s="21" t="str">
        <f t="shared" si="44"/>
        <v/>
      </c>
    </row>
    <row r="535" spans="2:17" x14ac:dyDescent="0.2">
      <c r="B535" s="13" t="str">
        <f>IF(D535="","",COUNTA($D$5:D535))</f>
        <v/>
      </c>
      <c r="C535" s="14"/>
      <c r="D535" s="15"/>
      <c r="E535" s="16"/>
      <c r="F535" s="15"/>
      <c r="G535" s="18"/>
      <c r="H535" s="18" t="str">
        <f t="shared" si="40"/>
        <v/>
      </c>
      <c r="I535" s="18"/>
      <c r="J535" s="18" t="str">
        <f t="shared" si="41"/>
        <v/>
      </c>
      <c r="K535" s="18"/>
      <c r="L535" s="18"/>
      <c r="M535" s="18"/>
      <c r="N535" s="19" t="str">
        <f t="shared" si="42"/>
        <v/>
      </c>
      <c r="O535" s="15"/>
      <c r="P535" s="20" t="str">
        <f t="shared" si="43"/>
        <v/>
      </c>
      <c r="Q535" s="21" t="str">
        <f t="shared" si="44"/>
        <v/>
      </c>
    </row>
    <row r="536" spans="2:17" x14ac:dyDescent="0.2">
      <c r="B536" s="13" t="str">
        <f>IF(D536="","",COUNTA($D$5:D536))</f>
        <v/>
      </c>
      <c r="C536" s="14"/>
      <c r="D536" s="15"/>
      <c r="E536" s="16"/>
      <c r="F536" s="15"/>
      <c r="G536" s="18"/>
      <c r="H536" s="18" t="str">
        <f t="shared" si="40"/>
        <v/>
      </c>
      <c r="I536" s="18"/>
      <c r="J536" s="18" t="str">
        <f t="shared" si="41"/>
        <v/>
      </c>
      <c r="K536" s="18"/>
      <c r="L536" s="18"/>
      <c r="M536" s="18"/>
      <c r="N536" s="19" t="str">
        <f t="shared" si="42"/>
        <v/>
      </c>
      <c r="O536" s="15"/>
      <c r="P536" s="20" t="str">
        <f t="shared" si="43"/>
        <v/>
      </c>
      <c r="Q536" s="21" t="str">
        <f t="shared" si="44"/>
        <v/>
      </c>
    </row>
    <row r="537" spans="2:17" x14ac:dyDescent="0.2">
      <c r="B537" s="13" t="str">
        <f>IF(D537="","",COUNTA($D$5:D537))</f>
        <v/>
      </c>
      <c r="C537" s="14"/>
      <c r="D537" s="15"/>
      <c r="E537" s="16"/>
      <c r="F537" s="15"/>
      <c r="G537" s="18"/>
      <c r="H537" s="18" t="str">
        <f t="shared" si="40"/>
        <v/>
      </c>
      <c r="I537" s="18"/>
      <c r="J537" s="18" t="str">
        <f t="shared" si="41"/>
        <v/>
      </c>
      <c r="K537" s="18"/>
      <c r="L537" s="18"/>
      <c r="M537" s="18"/>
      <c r="N537" s="19" t="str">
        <f t="shared" si="42"/>
        <v/>
      </c>
      <c r="O537" s="15"/>
      <c r="P537" s="20" t="str">
        <f t="shared" si="43"/>
        <v/>
      </c>
      <c r="Q537" s="21" t="str">
        <f t="shared" si="44"/>
        <v/>
      </c>
    </row>
    <row r="538" spans="2:17" x14ac:dyDescent="0.2">
      <c r="B538" s="13" t="str">
        <f>IF(D538="","",COUNTA($D$5:D538))</f>
        <v/>
      </c>
      <c r="C538" s="14"/>
      <c r="D538" s="15"/>
      <c r="E538" s="16"/>
      <c r="F538" s="15"/>
      <c r="G538" s="18"/>
      <c r="H538" s="18" t="str">
        <f t="shared" si="40"/>
        <v/>
      </c>
      <c r="I538" s="18"/>
      <c r="J538" s="18" t="str">
        <f t="shared" si="41"/>
        <v/>
      </c>
      <c r="K538" s="18"/>
      <c r="L538" s="18"/>
      <c r="M538" s="18"/>
      <c r="N538" s="19" t="str">
        <f t="shared" si="42"/>
        <v/>
      </c>
      <c r="O538" s="15"/>
      <c r="P538" s="20" t="str">
        <f t="shared" si="43"/>
        <v/>
      </c>
      <c r="Q538" s="21" t="str">
        <f t="shared" si="44"/>
        <v/>
      </c>
    </row>
    <row r="539" spans="2:17" x14ac:dyDescent="0.2">
      <c r="B539" s="13" t="str">
        <f>IF(D539="","",COUNTA($D$5:D539))</f>
        <v/>
      </c>
      <c r="C539" s="14"/>
      <c r="D539" s="15"/>
      <c r="E539" s="16"/>
      <c r="F539" s="15"/>
      <c r="G539" s="18"/>
      <c r="H539" s="18" t="str">
        <f t="shared" si="40"/>
        <v/>
      </c>
      <c r="I539" s="18"/>
      <c r="J539" s="18" t="str">
        <f t="shared" si="41"/>
        <v/>
      </c>
      <c r="K539" s="18"/>
      <c r="L539" s="18"/>
      <c r="M539" s="18"/>
      <c r="N539" s="19" t="str">
        <f t="shared" si="42"/>
        <v/>
      </c>
      <c r="O539" s="15"/>
      <c r="P539" s="20" t="str">
        <f t="shared" si="43"/>
        <v/>
      </c>
      <c r="Q539" s="21" t="str">
        <f t="shared" si="44"/>
        <v/>
      </c>
    </row>
    <row r="540" spans="2:17" x14ac:dyDescent="0.2">
      <c r="B540" s="13" t="str">
        <f>IF(D540="","",COUNTA($D$5:D540))</f>
        <v/>
      </c>
      <c r="C540" s="14"/>
      <c r="D540" s="15"/>
      <c r="E540" s="16"/>
      <c r="F540" s="15"/>
      <c r="G540" s="18"/>
      <c r="H540" s="18" t="str">
        <f t="shared" si="40"/>
        <v/>
      </c>
      <c r="I540" s="18"/>
      <c r="J540" s="18" t="str">
        <f t="shared" si="41"/>
        <v/>
      </c>
      <c r="K540" s="18"/>
      <c r="L540" s="18"/>
      <c r="M540" s="18"/>
      <c r="N540" s="19" t="str">
        <f t="shared" si="42"/>
        <v/>
      </c>
      <c r="O540" s="15"/>
      <c r="P540" s="20" t="str">
        <f t="shared" si="43"/>
        <v/>
      </c>
      <c r="Q540" s="21" t="str">
        <f t="shared" si="44"/>
        <v/>
      </c>
    </row>
    <row r="541" spans="2:17" x14ac:dyDescent="0.2">
      <c r="B541" s="13" t="str">
        <f>IF(D541="","",COUNTA($D$5:D541))</f>
        <v/>
      </c>
      <c r="C541" s="14"/>
      <c r="D541" s="15"/>
      <c r="E541" s="16"/>
      <c r="F541" s="15"/>
      <c r="G541" s="18"/>
      <c r="H541" s="18" t="str">
        <f t="shared" si="40"/>
        <v/>
      </c>
      <c r="I541" s="18"/>
      <c r="J541" s="18" t="str">
        <f t="shared" si="41"/>
        <v/>
      </c>
      <c r="K541" s="18"/>
      <c r="L541" s="18"/>
      <c r="M541" s="18"/>
      <c r="N541" s="19" t="str">
        <f t="shared" si="42"/>
        <v/>
      </c>
      <c r="O541" s="15"/>
      <c r="P541" s="20" t="str">
        <f t="shared" si="43"/>
        <v/>
      </c>
      <c r="Q541" s="21" t="str">
        <f t="shared" si="44"/>
        <v/>
      </c>
    </row>
    <row r="542" spans="2:17" x14ac:dyDescent="0.2">
      <c r="B542" s="13" t="str">
        <f>IF(D542="","",COUNTA($D$5:D542))</f>
        <v/>
      </c>
      <c r="C542" s="14"/>
      <c r="D542" s="15"/>
      <c r="E542" s="16"/>
      <c r="F542" s="15"/>
      <c r="G542" s="18"/>
      <c r="H542" s="18" t="str">
        <f t="shared" si="40"/>
        <v/>
      </c>
      <c r="I542" s="18"/>
      <c r="J542" s="18" t="str">
        <f t="shared" si="41"/>
        <v/>
      </c>
      <c r="K542" s="18"/>
      <c r="L542" s="18"/>
      <c r="M542" s="18"/>
      <c r="N542" s="19" t="str">
        <f t="shared" si="42"/>
        <v/>
      </c>
      <c r="O542" s="15"/>
      <c r="P542" s="20" t="str">
        <f t="shared" si="43"/>
        <v/>
      </c>
      <c r="Q542" s="21" t="str">
        <f t="shared" si="44"/>
        <v/>
      </c>
    </row>
    <row r="543" spans="2:17" x14ac:dyDescent="0.2">
      <c r="B543" s="13" t="str">
        <f>IF(D543="","",COUNTA($D$5:D543))</f>
        <v/>
      </c>
      <c r="C543" s="14"/>
      <c r="D543" s="15"/>
      <c r="E543" s="16"/>
      <c r="F543" s="15"/>
      <c r="G543" s="18"/>
      <c r="H543" s="18" t="str">
        <f t="shared" si="40"/>
        <v/>
      </c>
      <c r="I543" s="18"/>
      <c r="J543" s="18" t="str">
        <f t="shared" si="41"/>
        <v/>
      </c>
      <c r="K543" s="18"/>
      <c r="L543" s="18"/>
      <c r="M543" s="18"/>
      <c r="N543" s="19" t="str">
        <f t="shared" si="42"/>
        <v/>
      </c>
      <c r="O543" s="15"/>
      <c r="P543" s="20" t="str">
        <f t="shared" si="43"/>
        <v/>
      </c>
      <c r="Q543" s="21" t="str">
        <f t="shared" si="44"/>
        <v/>
      </c>
    </row>
    <row r="544" spans="2:17" x14ac:dyDescent="0.2">
      <c r="B544" s="13" t="str">
        <f>IF(D544="","",COUNTA($D$5:D544))</f>
        <v/>
      </c>
      <c r="C544" s="14"/>
      <c r="D544" s="15"/>
      <c r="E544" s="16"/>
      <c r="F544" s="15"/>
      <c r="G544" s="18"/>
      <c r="H544" s="18" t="str">
        <f t="shared" si="40"/>
        <v/>
      </c>
      <c r="I544" s="18"/>
      <c r="J544" s="18" t="str">
        <f t="shared" si="41"/>
        <v/>
      </c>
      <c r="K544" s="18"/>
      <c r="L544" s="18"/>
      <c r="M544" s="18"/>
      <c r="N544" s="19" t="str">
        <f t="shared" si="42"/>
        <v/>
      </c>
      <c r="O544" s="15"/>
      <c r="P544" s="20" t="str">
        <f t="shared" si="43"/>
        <v/>
      </c>
      <c r="Q544" s="21" t="str">
        <f t="shared" si="44"/>
        <v/>
      </c>
    </row>
    <row r="545" spans="2:17" x14ac:dyDescent="0.2">
      <c r="B545" s="13" t="str">
        <f>IF(D545="","",COUNTA($D$5:D545))</f>
        <v/>
      </c>
      <c r="C545" s="14"/>
      <c r="D545" s="15"/>
      <c r="E545" s="16"/>
      <c r="F545" s="15"/>
      <c r="G545" s="18"/>
      <c r="H545" s="18" t="str">
        <f t="shared" si="40"/>
        <v/>
      </c>
      <c r="I545" s="18"/>
      <c r="J545" s="18" t="str">
        <f t="shared" si="41"/>
        <v/>
      </c>
      <c r="K545" s="18"/>
      <c r="L545" s="18"/>
      <c r="M545" s="18"/>
      <c r="N545" s="19" t="str">
        <f t="shared" si="42"/>
        <v/>
      </c>
      <c r="O545" s="15"/>
      <c r="P545" s="20" t="str">
        <f t="shared" si="43"/>
        <v/>
      </c>
      <c r="Q545" s="21" t="str">
        <f t="shared" si="44"/>
        <v/>
      </c>
    </row>
    <row r="546" spans="2:17" x14ac:dyDescent="0.2">
      <c r="B546" s="13" t="str">
        <f>IF(D546="","",COUNTA($D$5:D546))</f>
        <v/>
      </c>
      <c r="C546" s="14"/>
      <c r="D546" s="15"/>
      <c r="E546" s="16"/>
      <c r="F546" s="15"/>
      <c r="G546" s="18"/>
      <c r="H546" s="18" t="str">
        <f t="shared" si="40"/>
        <v/>
      </c>
      <c r="I546" s="18"/>
      <c r="J546" s="18" t="str">
        <f t="shared" si="41"/>
        <v/>
      </c>
      <c r="K546" s="18"/>
      <c r="L546" s="18"/>
      <c r="M546" s="18"/>
      <c r="N546" s="19" t="str">
        <f t="shared" si="42"/>
        <v/>
      </c>
      <c r="O546" s="15"/>
      <c r="P546" s="20" t="str">
        <f t="shared" si="43"/>
        <v/>
      </c>
      <c r="Q546" s="21" t="str">
        <f t="shared" si="44"/>
        <v/>
      </c>
    </row>
    <row r="547" spans="2:17" x14ac:dyDescent="0.2">
      <c r="B547" s="13" t="str">
        <f>IF(D547="","",COUNTA($D$5:D547))</f>
        <v/>
      </c>
      <c r="C547" s="14"/>
      <c r="D547" s="15"/>
      <c r="E547" s="16"/>
      <c r="F547" s="15"/>
      <c r="G547" s="18"/>
      <c r="H547" s="18" t="str">
        <f t="shared" si="40"/>
        <v/>
      </c>
      <c r="I547" s="18"/>
      <c r="J547" s="18" t="str">
        <f t="shared" si="41"/>
        <v/>
      </c>
      <c r="K547" s="18"/>
      <c r="L547" s="18"/>
      <c r="M547" s="18"/>
      <c r="N547" s="19" t="str">
        <f t="shared" si="42"/>
        <v/>
      </c>
      <c r="O547" s="15"/>
      <c r="P547" s="20" t="str">
        <f t="shared" si="43"/>
        <v/>
      </c>
      <c r="Q547" s="21" t="str">
        <f t="shared" si="44"/>
        <v/>
      </c>
    </row>
    <row r="548" spans="2:17" x14ac:dyDescent="0.2">
      <c r="B548" s="13" t="str">
        <f>IF(D548="","",COUNTA($D$5:D548))</f>
        <v/>
      </c>
      <c r="C548" s="14"/>
      <c r="D548" s="15"/>
      <c r="E548" s="16"/>
      <c r="F548" s="15"/>
      <c r="G548" s="18"/>
      <c r="H548" s="18" t="str">
        <f t="shared" si="40"/>
        <v/>
      </c>
      <c r="I548" s="18"/>
      <c r="J548" s="18" t="str">
        <f t="shared" si="41"/>
        <v/>
      </c>
      <c r="K548" s="18"/>
      <c r="L548" s="18"/>
      <c r="M548" s="18"/>
      <c r="N548" s="19" t="str">
        <f t="shared" si="42"/>
        <v/>
      </c>
      <c r="O548" s="15"/>
      <c r="P548" s="20" t="str">
        <f t="shared" si="43"/>
        <v/>
      </c>
      <c r="Q548" s="21" t="str">
        <f t="shared" si="44"/>
        <v/>
      </c>
    </row>
    <row r="549" spans="2:17" x14ac:dyDescent="0.2">
      <c r="B549" s="13" t="str">
        <f>IF(D549="","",COUNTA($D$5:D549))</f>
        <v/>
      </c>
      <c r="C549" s="14"/>
      <c r="D549" s="15"/>
      <c r="E549" s="16"/>
      <c r="F549" s="15"/>
      <c r="G549" s="18"/>
      <c r="H549" s="18" t="str">
        <f t="shared" si="40"/>
        <v/>
      </c>
      <c r="I549" s="18"/>
      <c r="J549" s="18" t="str">
        <f t="shared" si="41"/>
        <v/>
      </c>
      <c r="K549" s="18"/>
      <c r="L549" s="18"/>
      <c r="M549" s="18"/>
      <c r="N549" s="19" t="str">
        <f t="shared" si="42"/>
        <v/>
      </c>
      <c r="O549" s="15"/>
      <c r="P549" s="20" t="str">
        <f t="shared" si="43"/>
        <v/>
      </c>
      <c r="Q549" s="21" t="str">
        <f t="shared" si="44"/>
        <v/>
      </c>
    </row>
    <row r="550" spans="2:17" x14ac:dyDescent="0.2">
      <c r="B550" s="13" t="str">
        <f>IF(D550="","",COUNTA($D$5:D550))</f>
        <v/>
      </c>
      <c r="C550" s="14"/>
      <c r="D550" s="15"/>
      <c r="E550" s="16"/>
      <c r="F550" s="15"/>
      <c r="G550" s="18"/>
      <c r="H550" s="18" t="str">
        <f t="shared" si="40"/>
        <v/>
      </c>
      <c r="I550" s="18"/>
      <c r="J550" s="18" t="str">
        <f t="shared" si="41"/>
        <v/>
      </c>
      <c r="K550" s="18"/>
      <c r="L550" s="18"/>
      <c r="M550" s="18"/>
      <c r="N550" s="19" t="str">
        <f t="shared" si="42"/>
        <v/>
      </c>
      <c r="O550" s="15"/>
      <c r="P550" s="20" t="str">
        <f t="shared" si="43"/>
        <v/>
      </c>
      <c r="Q550" s="21" t="str">
        <f t="shared" si="44"/>
        <v/>
      </c>
    </row>
    <row r="551" spans="2:17" x14ac:dyDescent="0.2">
      <c r="B551" s="13" t="str">
        <f>IF(D551="","",COUNTA($D$5:D551))</f>
        <v/>
      </c>
      <c r="C551" s="14"/>
      <c r="D551" s="15"/>
      <c r="E551" s="16"/>
      <c r="F551" s="15"/>
      <c r="G551" s="18"/>
      <c r="H551" s="18" t="str">
        <f t="shared" si="40"/>
        <v/>
      </c>
      <c r="I551" s="18"/>
      <c r="J551" s="18" t="str">
        <f t="shared" si="41"/>
        <v/>
      </c>
      <c r="K551" s="18"/>
      <c r="L551" s="18"/>
      <c r="M551" s="18"/>
      <c r="N551" s="19" t="str">
        <f t="shared" si="42"/>
        <v/>
      </c>
      <c r="O551" s="15"/>
      <c r="P551" s="20" t="str">
        <f t="shared" si="43"/>
        <v/>
      </c>
      <c r="Q551" s="21" t="str">
        <f t="shared" si="44"/>
        <v/>
      </c>
    </row>
    <row r="552" spans="2:17" x14ac:dyDescent="0.2">
      <c r="B552" s="13" t="str">
        <f>IF(D552="","",COUNTA($D$5:D552))</f>
        <v/>
      </c>
      <c r="C552" s="14"/>
      <c r="D552" s="15"/>
      <c r="E552" s="16"/>
      <c r="F552" s="15"/>
      <c r="G552" s="18"/>
      <c r="H552" s="18" t="str">
        <f t="shared" si="40"/>
        <v/>
      </c>
      <c r="I552" s="18"/>
      <c r="J552" s="18" t="str">
        <f t="shared" si="41"/>
        <v/>
      </c>
      <c r="K552" s="18"/>
      <c r="L552" s="18"/>
      <c r="M552" s="18"/>
      <c r="N552" s="19" t="str">
        <f t="shared" si="42"/>
        <v/>
      </c>
      <c r="O552" s="15"/>
      <c r="P552" s="20" t="str">
        <f t="shared" si="43"/>
        <v/>
      </c>
      <c r="Q552" s="21" t="str">
        <f t="shared" si="44"/>
        <v/>
      </c>
    </row>
    <row r="553" spans="2:17" x14ac:dyDescent="0.2">
      <c r="B553" s="13" t="str">
        <f>IF(D553="","",COUNTA($D$5:D553))</f>
        <v/>
      </c>
      <c r="C553" s="14"/>
      <c r="D553" s="15"/>
      <c r="E553" s="16"/>
      <c r="F553" s="15"/>
      <c r="G553" s="18"/>
      <c r="H553" s="18" t="str">
        <f t="shared" si="40"/>
        <v/>
      </c>
      <c r="I553" s="18"/>
      <c r="J553" s="18" t="str">
        <f t="shared" si="41"/>
        <v/>
      </c>
      <c r="K553" s="18"/>
      <c r="L553" s="18"/>
      <c r="M553" s="18"/>
      <c r="N553" s="19" t="str">
        <f t="shared" si="42"/>
        <v/>
      </c>
      <c r="O553" s="15"/>
      <c r="P553" s="20" t="str">
        <f t="shared" si="43"/>
        <v/>
      </c>
      <c r="Q553" s="21" t="str">
        <f t="shared" si="44"/>
        <v/>
      </c>
    </row>
    <row r="554" spans="2:17" x14ac:dyDescent="0.2">
      <c r="B554" s="13" t="str">
        <f>IF(D554="","",COUNTA($D$5:D554))</f>
        <v/>
      </c>
      <c r="C554" s="14"/>
      <c r="D554" s="15"/>
      <c r="E554" s="16"/>
      <c r="F554" s="15"/>
      <c r="G554" s="18"/>
      <c r="H554" s="18" t="str">
        <f t="shared" si="40"/>
        <v/>
      </c>
      <c r="I554" s="18"/>
      <c r="J554" s="18" t="str">
        <f t="shared" si="41"/>
        <v/>
      </c>
      <c r="K554" s="18"/>
      <c r="L554" s="18"/>
      <c r="M554" s="18"/>
      <c r="N554" s="19" t="str">
        <f t="shared" si="42"/>
        <v/>
      </c>
      <c r="O554" s="15"/>
      <c r="P554" s="20" t="str">
        <f t="shared" si="43"/>
        <v/>
      </c>
      <c r="Q554" s="21" t="str">
        <f t="shared" si="44"/>
        <v/>
      </c>
    </row>
    <row r="555" spans="2:17" x14ac:dyDescent="0.2">
      <c r="B555" s="13" t="str">
        <f>IF(D555="","",COUNTA($D$5:D555))</f>
        <v/>
      </c>
      <c r="C555" s="14"/>
      <c r="D555" s="15"/>
      <c r="E555" s="16"/>
      <c r="F555" s="15"/>
      <c r="G555" s="18"/>
      <c r="H555" s="18" t="str">
        <f t="shared" si="40"/>
        <v/>
      </c>
      <c r="I555" s="18"/>
      <c r="J555" s="18" t="str">
        <f t="shared" si="41"/>
        <v/>
      </c>
      <c r="K555" s="18"/>
      <c r="L555" s="18"/>
      <c r="M555" s="18"/>
      <c r="N555" s="19" t="str">
        <f t="shared" si="42"/>
        <v/>
      </c>
      <c r="O555" s="15"/>
      <c r="P555" s="20" t="str">
        <f t="shared" si="43"/>
        <v/>
      </c>
      <c r="Q555" s="21" t="str">
        <f t="shared" si="44"/>
        <v/>
      </c>
    </row>
    <row r="556" spans="2:17" x14ac:dyDescent="0.2">
      <c r="B556" s="13" t="str">
        <f>IF(D556="","",COUNTA($D$5:D556))</f>
        <v/>
      </c>
      <c r="C556" s="14"/>
      <c r="D556" s="15"/>
      <c r="E556" s="16"/>
      <c r="F556" s="15"/>
      <c r="G556" s="18"/>
      <c r="H556" s="18" t="str">
        <f t="shared" si="40"/>
        <v/>
      </c>
      <c r="I556" s="18"/>
      <c r="J556" s="18" t="str">
        <f t="shared" si="41"/>
        <v/>
      </c>
      <c r="K556" s="18"/>
      <c r="L556" s="18"/>
      <c r="M556" s="18"/>
      <c r="N556" s="19" t="str">
        <f t="shared" si="42"/>
        <v/>
      </c>
      <c r="O556" s="15"/>
      <c r="P556" s="20" t="str">
        <f t="shared" si="43"/>
        <v/>
      </c>
      <c r="Q556" s="21" t="str">
        <f t="shared" si="44"/>
        <v/>
      </c>
    </row>
    <row r="557" spans="2:17" x14ac:dyDescent="0.2">
      <c r="B557" s="13" t="str">
        <f>IF(D557="","",COUNTA($D$5:D557))</f>
        <v/>
      </c>
      <c r="C557" s="14"/>
      <c r="D557" s="15"/>
      <c r="E557" s="16"/>
      <c r="F557" s="15"/>
      <c r="G557" s="18"/>
      <c r="H557" s="18" t="str">
        <f t="shared" si="40"/>
        <v/>
      </c>
      <c r="I557" s="18"/>
      <c r="J557" s="18" t="str">
        <f t="shared" si="41"/>
        <v/>
      </c>
      <c r="K557" s="18"/>
      <c r="L557" s="18"/>
      <c r="M557" s="18"/>
      <c r="N557" s="19" t="str">
        <f t="shared" si="42"/>
        <v/>
      </c>
      <c r="O557" s="15"/>
      <c r="P557" s="20" t="str">
        <f t="shared" si="43"/>
        <v/>
      </c>
      <c r="Q557" s="21" t="str">
        <f t="shared" si="44"/>
        <v/>
      </c>
    </row>
    <row r="558" spans="2:17" x14ac:dyDescent="0.2">
      <c r="B558" s="13" t="str">
        <f>IF(D558="","",COUNTA($D$5:D558))</f>
        <v/>
      </c>
      <c r="C558" s="14"/>
      <c r="D558" s="15"/>
      <c r="E558" s="16"/>
      <c r="F558" s="15"/>
      <c r="G558" s="18"/>
      <c r="H558" s="18" t="str">
        <f t="shared" si="40"/>
        <v/>
      </c>
      <c r="I558" s="18"/>
      <c r="J558" s="18" t="str">
        <f t="shared" si="41"/>
        <v/>
      </c>
      <c r="K558" s="18"/>
      <c r="L558" s="18"/>
      <c r="M558" s="18"/>
      <c r="N558" s="19" t="str">
        <f t="shared" si="42"/>
        <v/>
      </c>
      <c r="O558" s="15"/>
      <c r="P558" s="20" t="str">
        <f t="shared" si="43"/>
        <v/>
      </c>
      <c r="Q558" s="21" t="str">
        <f t="shared" si="44"/>
        <v/>
      </c>
    </row>
    <row r="559" spans="2:17" x14ac:dyDescent="0.2">
      <c r="B559" s="13" t="str">
        <f>IF(D559="","",COUNTA($D$5:D559))</f>
        <v/>
      </c>
      <c r="C559" s="14"/>
      <c r="D559" s="15"/>
      <c r="E559" s="16"/>
      <c r="F559" s="15"/>
      <c r="G559" s="18"/>
      <c r="H559" s="18" t="str">
        <f t="shared" si="40"/>
        <v/>
      </c>
      <c r="I559" s="18"/>
      <c r="J559" s="18" t="str">
        <f t="shared" si="41"/>
        <v/>
      </c>
      <c r="K559" s="18"/>
      <c r="L559" s="18"/>
      <c r="M559" s="18"/>
      <c r="N559" s="19" t="str">
        <f t="shared" si="42"/>
        <v/>
      </c>
      <c r="O559" s="15"/>
      <c r="P559" s="20" t="str">
        <f t="shared" si="43"/>
        <v/>
      </c>
      <c r="Q559" s="21" t="str">
        <f t="shared" si="44"/>
        <v/>
      </c>
    </row>
    <row r="560" spans="2:17" x14ac:dyDescent="0.2">
      <c r="B560" s="13" t="str">
        <f>IF(D560="","",COUNTA($D$5:D560))</f>
        <v/>
      </c>
      <c r="C560" s="14"/>
      <c r="D560" s="15"/>
      <c r="E560" s="16"/>
      <c r="F560" s="15"/>
      <c r="G560" s="18"/>
      <c r="H560" s="18" t="str">
        <f t="shared" si="40"/>
        <v/>
      </c>
      <c r="I560" s="18"/>
      <c r="J560" s="18" t="str">
        <f t="shared" si="41"/>
        <v/>
      </c>
      <c r="K560" s="18"/>
      <c r="L560" s="18"/>
      <c r="M560" s="18"/>
      <c r="N560" s="19" t="str">
        <f t="shared" si="42"/>
        <v/>
      </c>
      <c r="O560" s="15"/>
      <c r="P560" s="20" t="str">
        <f t="shared" si="43"/>
        <v/>
      </c>
      <c r="Q560" s="21" t="str">
        <f t="shared" si="44"/>
        <v/>
      </c>
    </row>
    <row r="561" spans="2:17" x14ac:dyDescent="0.2">
      <c r="B561" s="13" t="str">
        <f>IF(D561="","",COUNTA($D$5:D561))</f>
        <v/>
      </c>
      <c r="C561" s="14"/>
      <c r="D561" s="15"/>
      <c r="E561" s="16"/>
      <c r="F561" s="15"/>
      <c r="G561" s="18"/>
      <c r="H561" s="18" t="str">
        <f t="shared" si="40"/>
        <v/>
      </c>
      <c r="I561" s="18"/>
      <c r="J561" s="18" t="str">
        <f t="shared" si="41"/>
        <v/>
      </c>
      <c r="K561" s="18"/>
      <c r="L561" s="18"/>
      <c r="M561" s="18"/>
      <c r="N561" s="19" t="str">
        <f t="shared" si="42"/>
        <v/>
      </c>
      <c r="O561" s="15"/>
      <c r="P561" s="20" t="str">
        <f t="shared" si="43"/>
        <v/>
      </c>
      <c r="Q561" s="21" t="str">
        <f t="shared" si="44"/>
        <v/>
      </c>
    </row>
    <row r="562" spans="2:17" x14ac:dyDescent="0.2">
      <c r="B562" s="13" t="str">
        <f>IF(D562="","",COUNTA($D$5:D562))</f>
        <v/>
      </c>
      <c r="C562" s="14"/>
      <c r="D562" s="15"/>
      <c r="E562" s="16"/>
      <c r="F562" s="15"/>
      <c r="G562" s="18"/>
      <c r="H562" s="18" t="str">
        <f t="shared" si="40"/>
        <v/>
      </c>
      <c r="I562" s="18"/>
      <c r="J562" s="18" t="str">
        <f t="shared" si="41"/>
        <v/>
      </c>
      <c r="K562" s="18"/>
      <c r="L562" s="18"/>
      <c r="M562" s="18"/>
      <c r="N562" s="19" t="str">
        <f t="shared" si="42"/>
        <v/>
      </c>
      <c r="O562" s="15"/>
      <c r="P562" s="20" t="str">
        <f t="shared" si="43"/>
        <v/>
      </c>
      <c r="Q562" s="21" t="str">
        <f t="shared" si="44"/>
        <v/>
      </c>
    </row>
    <row r="563" spans="2:17" x14ac:dyDescent="0.2">
      <c r="B563" s="13" t="str">
        <f>IF(D563="","",COUNTA($D$5:D563))</f>
        <v/>
      </c>
      <c r="C563" s="14"/>
      <c r="D563" s="15"/>
      <c r="E563" s="16"/>
      <c r="F563" s="15"/>
      <c r="G563" s="18"/>
      <c r="H563" s="18" t="str">
        <f t="shared" si="40"/>
        <v/>
      </c>
      <c r="I563" s="18"/>
      <c r="J563" s="18" t="str">
        <f t="shared" si="41"/>
        <v/>
      </c>
      <c r="K563" s="18"/>
      <c r="L563" s="18"/>
      <c r="M563" s="18"/>
      <c r="N563" s="19" t="str">
        <f t="shared" si="42"/>
        <v/>
      </c>
      <c r="O563" s="15"/>
      <c r="P563" s="20" t="str">
        <f t="shared" si="43"/>
        <v/>
      </c>
      <c r="Q563" s="21" t="str">
        <f t="shared" si="44"/>
        <v/>
      </c>
    </row>
    <row r="564" spans="2:17" x14ac:dyDescent="0.2">
      <c r="B564" s="13" t="str">
        <f>IF(D564="","",COUNTA($D$5:D564))</f>
        <v/>
      </c>
      <c r="C564" s="14"/>
      <c r="D564" s="15"/>
      <c r="E564" s="16"/>
      <c r="F564" s="15"/>
      <c r="G564" s="18"/>
      <c r="H564" s="18" t="str">
        <f t="shared" si="40"/>
        <v/>
      </c>
      <c r="I564" s="18"/>
      <c r="J564" s="18" t="str">
        <f t="shared" si="41"/>
        <v/>
      </c>
      <c r="K564" s="18"/>
      <c r="L564" s="18"/>
      <c r="M564" s="18"/>
      <c r="N564" s="19" t="str">
        <f t="shared" si="42"/>
        <v/>
      </c>
      <c r="O564" s="15"/>
      <c r="P564" s="20" t="str">
        <f t="shared" si="43"/>
        <v/>
      </c>
      <c r="Q564" s="21" t="str">
        <f t="shared" si="44"/>
        <v/>
      </c>
    </row>
    <row r="565" spans="2:17" x14ac:dyDescent="0.2">
      <c r="B565" s="13" t="str">
        <f>IF(D565="","",COUNTA($D$5:D565))</f>
        <v/>
      </c>
      <c r="C565" s="14"/>
      <c r="D565" s="15"/>
      <c r="E565" s="16"/>
      <c r="F565" s="15"/>
      <c r="G565" s="18"/>
      <c r="H565" s="18" t="str">
        <f t="shared" si="40"/>
        <v/>
      </c>
      <c r="I565" s="18"/>
      <c r="J565" s="18" t="str">
        <f t="shared" si="41"/>
        <v/>
      </c>
      <c r="K565" s="18"/>
      <c r="L565" s="18"/>
      <c r="M565" s="18"/>
      <c r="N565" s="19" t="str">
        <f t="shared" si="42"/>
        <v/>
      </c>
      <c r="O565" s="15"/>
      <c r="P565" s="20" t="str">
        <f t="shared" si="43"/>
        <v/>
      </c>
      <c r="Q565" s="21" t="str">
        <f t="shared" si="44"/>
        <v/>
      </c>
    </row>
    <row r="566" spans="2:17" x14ac:dyDescent="0.2">
      <c r="B566" s="13" t="str">
        <f>IF(D566="","",COUNTA($D$5:D566))</f>
        <v/>
      </c>
      <c r="C566" s="14"/>
      <c r="D566" s="15"/>
      <c r="E566" s="16"/>
      <c r="F566" s="15"/>
      <c r="G566" s="18"/>
      <c r="H566" s="18" t="str">
        <f t="shared" si="40"/>
        <v/>
      </c>
      <c r="I566" s="18"/>
      <c r="J566" s="18" t="str">
        <f t="shared" si="41"/>
        <v/>
      </c>
      <c r="K566" s="18"/>
      <c r="L566" s="18"/>
      <c r="M566" s="18"/>
      <c r="N566" s="19" t="str">
        <f t="shared" si="42"/>
        <v/>
      </c>
      <c r="O566" s="15"/>
      <c r="P566" s="20" t="str">
        <f t="shared" si="43"/>
        <v/>
      </c>
      <c r="Q566" s="21" t="str">
        <f t="shared" si="44"/>
        <v/>
      </c>
    </row>
    <row r="567" spans="2:17" x14ac:dyDescent="0.2">
      <c r="B567" s="13" t="str">
        <f>IF(D567="","",COUNTA($D$5:D567))</f>
        <v/>
      </c>
      <c r="C567" s="14"/>
      <c r="D567" s="15"/>
      <c r="E567" s="16"/>
      <c r="F567" s="15"/>
      <c r="G567" s="18"/>
      <c r="H567" s="18" t="str">
        <f t="shared" si="40"/>
        <v/>
      </c>
      <c r="I567" s="18"/>
      <c r="J567" s="18" t="str">
        <f t="shared" si="41"/>
        <v/>
      </c>
      <c r="K567" s="18"/>
      <c r="L567" s="18"/>
      <c r="M567" s="18"/>
      <c r="N567" s="19" t="str">
        <f t="shared" si="42"/>
        <v/>
      </c>
      <c r="O567" s="15"/>
      <c r="P567" s="20" t="str">
        <f t="shared" si="43"/>
        <v/>
      </c>
      <c r="Q567" s="21" t="str">
        <f t="shared" si="44"/>
        <v/>
      </c>
    </row>
    <row r="568" spans="2:17" x14ac:dyDescent="0.2">
      <c r="B568" s="13" t="str">
        <f>IF(D568="","",COUNTA($D$5:D568))</f>
        <v/>
      </c>
      <c r="C568" s="14"/>
      <c r="D568" s="15"/>
      <c r="E568" s="16"/>
      <c r="F568" s="15"/>
      <c r="G568" s="18"/>
      <c r="H568" s="18" t="str">
        <f t="shared" si="40"/>
        <v/>
      </c>
      <c r="I568" s="18"/>
      <c r="J568" s="18" t="str">
        <f t="shared" si="41"/>
        <v/>
      </c>
      <c r="K568" s="18"/>
      <c r="L568" s="18"/>
      <c r="M568" s="18"/>
      <c r="N568" s="19" t="str">
        <f t="shared" si="42"/>
        <v/>
      </c>
      <c r="O568" s="15"/>
      <c r="P568" s="20" t="str">
        <f t="shared" si="43"/>
        <v/>
      </c>
      <c r="Q568" s="21" t="str">
        <f t="shared" si="44"/>
        <v/>
      </c>
    </row>
    <row r="569" spans="2:17" x14ac:dyDescent="0.2">
      <c r="B569" s="13" t="str">
        <f>IF(D569="","",COUNTA($D$5:D569))</f>
        <v/>
      </c>
      <c r="C569" s="14"/>
      <c r="D569" s="15"/>
      <c r="E569" s="16"/>
      <c r="F569" s="15"/>
      <c r="G569" s="18"/>
      <c r="H569" s="18" t="str">
        <f t="shared" si="40"/>
        <v/>
      </c>
      <c r="I569" s="18"/>
      <c r="J569" s="18" t="str">
        <f t="shared" si="41"/>
        <v/>
      </c>
      <c r="K569" s="18"/>
      <c r="L569" s="18"/>
      <c r="M569" s="18"/>
      <c r="N569" s="19" t="str">
        <f t="shared" si="42"/>
        <v/>
      </c>
      <c r="O569" s="15"/>
      <c r="P569" s="20" t="str">
        <f t="shared" si="43"/>
        <v/>
      </c>
      <c r="Q569" s="21" t="str">
        <f t="shared" si="44"/>
        <v/>
      </c>
    </row>
    <row r="570" spans="2:17" x14ac:dyDescent="0.2">
      <c r="B570" s="13" t="str">
        <f>IF(D570="","",COUNTA($D$5:D570))</f>
        <v/>
      </c>
      <c r="C570" s="14"/>
      <c r="D570" s="15"/>
      <c r="E570" s="16"/>
      <c r="F570" s="15"/>
      <c r="G570" s="18"/>
      <c r="H570" s="18" t="str">
        <f t="shared" si="40"/>
        <v/>
      </c>
      <c r="I570" s="18"/>
      <c r="J570" s="18" t="str">
        <f t="shared" si="41"/>
        <v/>
      </c>
      <c r="K570" s="18"/>
      <c r="L570" s="18"/>
      <c r="M570" s="18"/>
      <c r="N570" s="19" t="str">
        <f t="shared" si="42"/>
        <v/>
      </c>
      <c r="O570" s="15"/>
      <c r="P570" s="20" t="str">
        <f t="shared" si="43"/>
        <v/>
      </c>
      <c r="Q570" s="21" t="str">
        <f t="shared" si="44"/>
        <v/>
      </c>
    </row>
    <row r="571" spans="2:17" x14ac:dyDescent="0.2">
      <c r="B571" s="13" t="str">
        <f>IF(D571="","",COUNTA($D$5:D571))</f>
        <v/>
      </c>
      <c r="C571" s="14"/>
      <c r="D571" s="15"/>
      <c r="E571" s="16"/>
      <c r="F571" s="15"/>
      <c r="G571" s="18"/>
      <c r="H571" s="18" t="str">
        <f t="shared" si="40"/>
        <v/>
      </c>
      <c r="I571" s="18"/>
      <c r="J571" s="18" t="str">
        <f t="shared" si="41"/>
        <v/>
      </c>
      <c r="K571" s="18"/>
      <c r="L571" s="18"/>
      <c r="M571" s="18"/>
      <c r="N571" s="19" t="str">
        <f t="shared" si="42"/>
        <v/>
      </c>
      <c r="O571" s="15"/>
      <c r="P571" s="20" t="str">
        <f t="shared" si="43"/>
        <v/>
      </c>
      <c r="Q571" s="21" t="str">
        <f t="shared" si="44"/>
        <v/>
      </c>
    </row>
    <row r="572" spans="2:17" x14ac:dyDescent="0.2">
      <c r="B572" s="13" t="str">
        <f>IF(D572="","",COUNTA($D$5:D572))</f>
        <v/>
      </c>
      <c r="C572" s="14"/>
      <c r="D572" s="15"/>
      <c r="E572" s="16"/>
      <c r="F572" s="15"/>
      <c r="G572" s="18"/>
      <c r="H572" s="18" t="str">
        <f t="shared" si="40"/>
        <v/>
      </c>
      <c r="I572" s="18"/>
      <c r="J572" s="18" t="str">
        <f t="shared" si="41"/>
        <v/>
      </c>
      <c r="K572" s="18"/>
      <c r="L572" s="18"/>
      <c r="M572" s="18"/>
      <c r="N572" s="19" t="str">
        <f t="shared" si="42"/>
        <v/>
      </c>
      <c r="O572" s="15"/>
      <c r="P572" s="20" t="str">
        <f t="shared" si="43"/>
        <v/>
      </c>
      <c r="Q572" s="21" t="str">
        <f t="shared" si="44"/>
        <v/>
      </c>
    </row>
    <row r="573" spans="2:17" x14ac:dyDescent="0.2">
      <c r="B573" s="13" t="str">
        <f>IF(D573="","",COUNTA($D$5:D573))</f>
        <v/>
      </c>
      <c r="C573" s="14"/>
      <c r="D573" s="15"/>
      <c r="E573" s="16"/>
      <c r="F573" s="15"/>
      <c r="G573" s="18"/>
      <c r="H573" s="18" t="str">
        <f t="shared" si="40"/>
        <v/>
      </c>
      <c r="I573" s="18"/>
      <c r="J573" s="18" t="str">
        <f t="shared" si="41"/>
        <v/>
      </c>
      <c r="K573" s="18"/>
      <c r="L573" s="18"/>
      <c r="M573" s="18"/>
      <c r="N573" s="19" t="str">
        <f t="shared" si="42"/>
        <v/>
      </c>
      <c r="O573" s="15"/>
      <c r="P573" s="20" t="str">
        <f t="shared" si="43"/>
        <v/>
      </c>
      <c r="Q573" s="21" t="str">
        <f t="shared" si="44"/>
        <v/>
      </c>
    </row>
    <row r="574" spans="2:17" x14ac:dyDescent="0.2">
      <c r="B574" s="13" t="str">
        <f>IF(D574="","",COUNTA($D$5:D574))</f>
        <v/>
      </c>
      <c r="C574" s="14"/>
      <c r="D574" s="15"/>
      <c r="E574" s="16"/>
      <c r="F574" s="15"/>
      <c r="G574" s="18"/>
      <c r="H574" s="18" t="str">
        <f t="shared" si="40"/>
        <v/>
      </c>
      <c r="I574" s="18"/>
      <c r="J574" s="18" t="str">
        <f t="shared" si="41"/>
        <v/>
      </c>
      <c r="K574" s="18"/>
      <c r="L574" s="18"/>
      <c r="M574" s="18"/>
      <c r="N574" s="19" t="str">
        <f t="shared" si="42"/>
        <v/>
      </c>
      <c r="O574" s="15"/>
      <c r="P574" s="20" t="str">
        <f t="shared" si="43"/>
        <v/>
      </c>
      <c r="Q574" s="21" t="str">
        <f t="shared" si="44"/>
        <v/>
      </c>
    </row>
    <row r="575" spans="2:17" x14ac:dyDescent="0.2">
      <c r="B575" s="13" t="str">
        <f>IF(D575="","",COUNTA($D$5:D575))</f>
        <v/>
      </c>
      <c r="C575" s="14"/>
      <c r="D575" s="15"/>
      <c r="E575" s="16"/>
      <c r="F575" s="15"/>
      <c r="G575" s="18"/>
      <c r="H575" s="18" t="str">
        <f t="shared" si="40"/>
        <v/>
      </c>
      <c r="I575" s="18"/>
      <c r="J575" s="18" t="str">
        <f t="shared" si="41"/>
        <v/>
      </c>
      <c r="K575" s="18"/>
      <c r="L575" s="18"/>
      <c r="M575" s="18"/>
      <c r="N575" s="19" t="str">
        <f t="shared" si="42"/>
        <v/>
      </c>
      <c r="O575" s="15"/>
      <c r="P575" s="20" t="str">
        <f t="shared" si="43"/>
        <v/>
      </c>
      <c r="Q575" s="21" t="str">
        <f t="shared" si="44"/>
        <v/>
      </c>
    </row>
    <row r="576" spans="2:17" x14ac:dyDescent="0.2">
      <c r="B576" s="13" t="str">
        <f>IF(D576="","",COUNTA($D$5:D576))</f>
        <v/>
      </c>
      <c r="C576" s="14"/>
      <c r="D576" s="15"/>
      <c r="E576" s="16"/>
      <c r="F576" s="15"/>
      <c r="G576" s="18"/>
      <c r="H576" s="18" t="str">
        <f t="shared" si="40"/>
        <v/>
      </c>
      <c r="I576" s="18"/>
      <c r="J576" s="18" t="str">
        <f t="shared" si="41"/>
        <v/>
      </c>
      <c r="K576" s="18"/>
      <c r="L576" s="18"/>
      <c r="M576" s="18"/>
      <c r="N576" s="19" t="str">
        <f t="shared" si="42"/>
        <v/>
      </c>
      <c r="O576" s="15"/>
      <c r="P576" s="20" t="str">
        <f t="shared" si="43"/>
        <v/>
      </c>
      <c r="Q576" s="21" t="str">
        <f t="shared" si="44"/>
        <v/>
      </c>
    </row>
    <row r="577" spans="2:17" x14ac:dyDescent="0.2">
      <c r="B577" s="13" t="str">
        <f>IF(D577="","",COUNTA($D$5:D577))</f>
        <v/>
      </c>
      <c r="C577" s="14"/>
      <c r="D577" s="15"/>
      <c r="E577" s="16"/>
      <c r="F577" s="15"/>
      <c r="G577" s="18"/>
      <c r="H577" s="18" t="str">
        <f t="shared" si="40"/>
        <v/>
      </c>
      <c r="I577" s="18"/>
      <c r="J577" s="18" t="str">
        <f t="shared" si="41"/>
        <v/>
      </c>
      <c r="K577" s="18"/>
      <c r="L577" s="18"/>
      <c r="M577" s="18"/>
      <c r="N577" s="19" t="str">
        <f t="shared" si="42"/>
        <v/>
      </c>
      <c r="O577" s="15"/>
      <c r="P577" s="20" t="str">
        <f t="shared" si="43"/>
        <v/>
      </c>
      <c r="Q577" s="21" t="str">
        <f t="shared" si="44"/>
        <v/>
      </c>
    </row>
    <row r="578" spans="2:17" x14ac:dyDescent="0.2">
      <c r="B578" s="13" t="str">
        <f>IF(D578="","",COUNTA($D$5:D578))</f>
        <v/>
      </c>
      <c r="C578" s="14"/>
      <c r="D578" s="15"/>
      <c r="E578" s="16"/>
      <c r="F578" s="15"/>
      <c r="G578" s="18"/>
      <c r="H578" s="18" t="str">
        <f t="shared" si="40"/>
        <v/>
      </c>
      <c r="I578" s="18"/>
      <c r="J578" s="18" t="str">
        <f t="shared" si="41"/>
        <v/>
      </c>
      <c r="K578" s="18"/>
      <c r="L578" s="18"/>
      <c r="M578" s="18"/>
      <c r="N578" s="19" t="str">
        <f t="shared" si="42"/>
        <v/>
      </c>
      <c r="O578" s="15"/>
      <c r="P578" s="20" t="str">
        <f t="shared" si="43"/>
        <v/>
      </c>
      <c r="Q578" s="21" t="str">
        <f t="shared" si="44"/>
        <v/>
      </c>
    </row>
    <row r="579" spans="2:17" x14ac:dyDescent="0.2">
      <c r="B579" s="13" t="str">
        <f>IF(D579="","",COUNTA($D$5:D579))</f>
        <v/>
      </c>
      <c r="C579" s="14"/>
      <c r="D579" s="15"/>
      <c r="E579" s="16"/>
      <c r="F579" s="15"/>
      <c r="G579" s="18"/>
      <c r="H579" s="18" t="str">
        <f t="shared" si="40"/>
        <v/>
      </c>
      <c r="I579" s="18"/>
      <c r="J579" s="18" t="str">
        <f t="shared" si="41"/>
        <v/>
      </c>
      <c r="K579" s="18"/>
      <c r="L579" s="18"/>
      <c r="M579" s="18"/>
      <c r="N579" s="19" t="str">
        <f t="shared" si="42"/>
        <v/>
      </c>
      <c r="O579" s="15"/>
      <c r="P579" s="20" t="str">
        <f t="shared" si="43"/>
        <v/>
      </c>
      <c r="Q579" s="21" t="str">
        <f t="shared" si="44"/>
        <v/>
      </c>
    </row>
    <row r="580" spans="2:17" x14ac:dyDescent="0.2">
      <c r="B580" s="13" t="str">
        <f>IF(D580="","",COUNTA($D$5:D580))</f>
        <v/>
      </c>
      <c r="C580" s="14"/>
      <c r="D580" s="15"/>
      <c r="E580" s="16"/>
      <c r="F580" s="15"/>
      <c r="G580" s="18"/>
      <c r="H580" s="18" t="str">
        <f t="shared" si="40"/>
        <v/>
      </c>
      <c r="I580" s="18"/>
      <c r="J580" s="18" t="str">
        <f t="shared" si="41"/>
        <v/>
      </c>
      <c r="K580" s="18"/>
      <c r="L580" s="18"/>
      <c r="M580" s="18"/>
      <c r="N580" s="19" t="str">
        <f t="shared" si="42"/>
        <v/>
      </c>
      <c r="O580" s="15"/>
      <c r="P580" s="20" t="str">
        <f t="shared" si="43"/>
        <v/>
      </c>
      <c r="Q580" s="21" t="str">
        <f t="shared" si="44"/>
        <v/>
      </c>
    </row>
    <row r="581" spans="2:17" x14ac:dyDescent="0.2">
      <c r="B581" s="13" t="str">
        <f>IF(D581="","",COUNTA($D$5:D581))</f>
        <v/>
      </c>
      <c r="C581" s="14"/>
      <c r="D581" s="15"/>
      <c r="E581" s="16"/>
      <c r="F581" s="15"/>
      <c r="G581" s="18"/>
      <c r="H581" s="18" t="str">
        <f t="shared" ref="H581:H644" si="45">IF(G581="","",ROUND(G581*Cota1,2))</f>
        <v/>
      </c>
      <c r="I581" s="18"/>
      <c r="J581" s="18" t="str">
        <f t="shared" ref="J581:J644" si="46">IF(I581="","",ROUND(I581*Cota2,2))</f>
        <v/>
      </c>
      <c r="K581" s="18"/>
      <c r="L581" s="18"/>
      <c r="M581" s="18"/>
      <c r="N581" s="19" t="str">
        <f t="shared" ref="N581:N644" si="47">IF(D581="","",N(G581)+N(H581)+N(I581)+N(J581)+N(K581)+N(L581)+N(M581))</f>
        <v/>
      </c>
      <c r="O581" s="15"/>
      <c r="P581" s="20" t="str">
        <f t="shared" ref="P581:P644" si="48">IF(NOT(ISNUMBER(C581)),"",WORKDAY(C581,ZileEF,Sarbatori))</f>
        <v/>
      </c>
      <c r="Q581" s="21" t="str">
        <f t="shared" ref="Q581:Q644" si="49">IF(AND(C581="",D581=""),"",TRIM(IF(OR(NOT(ISNUMBER(C581)),D581="",E581="",F581=""),"Date incomplete. ","")&amp;IF(COUNTIF($D$5:$D$1004,D581)&gt;1,"Număr de factură dublat. ","")&amp;IF(AND(N(G581)&lt;&gt;0,ABS(N(H581)-ROUND(G581*Cota1,2))&gt;0.05),"TVA 21% diferită de calcul. ","")&amp;IF(AND(N(I581)&lt;&gt;0,ABS(N(J581)-ROUND(I581*Cota2,2))&gt;0.05),"TVA 11% diferită de calcul. ","")&amp;IF(N581=0,"Fără valori. ","")&amp;IF(O581&lt;&gt;"Da",IF(AND(ISNUMBER(P581),AziJ&gt;P581),"Netransmisă în e-Factura – termen depășit. ","De transmis în e-Factura până la "&amp;RIGHT("0"&amp;DAY(P581),2)&amp;"."&amp;RIGHT("0"&amp;MONTH(P581),2)&amp;"."&amp;YEAR(P581)&amp;". "),"")))</f>
        <v/>
      </c>
    </row>
    <row r="582" spans="2:17" x14ac:dyDescent="0.2">
      <c r="B582" s="13" t="str">
        <f>IF(D582="","",COUNTA($D$5:D582))</f>
        <v/>
      </c>
      <c r="C582" s="14"/>
      <c r="D582" s="15"/>
      <c r="E582" s="16"/>
      <c r="F582" s="15"/>
      <c r="G582" s="18"/>
      <c r="H582" s="18" t="str">
        <f t="shared" si="45"/>
        <v/>
      </c>
      <c r="I582" s="18"/>
      <c r="J582" s="18" t="str">
        <f t="shared" si="46"/>
        <v/>
      </c>
      <c r="K582" s="18"/>
      <c r="L582" s="18"/>
      <c r="M582" s="18"/>
      <c r="N582" s="19" t="str">
        <f t="shared" si="47"/>
        <v/>
      </c>
      <c r="O582" s="15"/>
      <c r="P582" s="20" t="str">
        <f t="shared" si="48"/>
        <v/>
      </c>
      <c r="Q582" s="21" t="str">
        <f t="shared" si="49"/>
        <v/>
      </c>
    </row>
    <row r="583" spans="2:17" x14ac:dyDescent="0.2">
      <c r="B583" s="13" t="str">
        <f>IF(D583="","",COUNTA($D$5:D583))</f>
        <v/>
      </c>
      <c r="C583" s="14"/>
      <c r="D583" s="15"/>
      <c r="E583" s="16"/>
      <c r="F583" s="15"/>
      <c r="G583" s="18"/>
      <c r="H583" s="18" t="str">
        <f t="shared" si="45"/>
        <v/>
      </c>
      <c r="I583" s="18"/>
      <c r="J583" s="18" t="str">
        <f t="shared" si="46"/>
        <v/>
      </c>
      <c r="K583" s="18"/>
      <c r="L583" s="18"/>
      <c r="M583" s="18"/>
      <c r="N583" s="19" t="str">
        <f t="shared" si="47"/>
        <v/>
      </c>
      <c r="O583" s="15"/>
      <c r="P583" s="20" t="str">
        <f t="shared" si="48"/>
        <v/>
      </c>
      <c r="Q583" s="21" t="str">
        <f t="shared" si="49"/>
        <v/>
      </c>
    </row>
    <row r="584" spans="2:17" x14ac:dyDescent="0.2">
      <c r="B584" s="13" t="str">
        <f>IF(D584="","",COUNTA($D$5:D584))</f>
        <v/>
      </c>
      <c r="C584" s="14"/>
      <c r="D584" s="15"/>
      <c r="E584" s="16"/>
      <c r="F584" s="15"/>
      <c r="G584" s="18"/>
      <c r="H584" s="18" t="str">
        <f t="shared" si="45"/>
        <v/>
      </c>
      <c r="I584" s="18"/>
      <c r="J584" s="18" t="str">
        <f t="shared" si="46"/>
        <v/>
      </c>
      <c r="K584" s="18"/>
      <c r="L584" s="18"/>
      <c r="M584" s="18"/>
      <c r="N584" s="19" t="str">
        <f t="shared" si="47"/>
        <v/>
      </c>
      <c r="O584" s="15"/>
      <c r="P584" s="20" t="str">
        <f t="shared" si="48"/>
        <v/>
      </c>
      <c r="Q584" s="21" t="str">
        <f t="shared" si="49"/>
        <v/>
      </c>
    </row>
    <row r="585" spans="2:17" x14ac:dyDescent="0.2">
      <c r="B585" s="13" t="str">
        <f>IF(D585="","",COUNTA($D$5:D585))</f>
        <v/>
      </c>
      <c r="C585" s="14"/>
      <c r="D585" s="15"/>
      <c r="E585" s="16"/>
      <c r="F585" s="15"/>
      <c r="G585" s="18"/>
      <c r="H585" s="18" t="str">
        <f t="shared" si="45"/>
        <v/>
      </c>
      <c r="I585" s="18"/>
      <c r="J585" s="18" t="str">
        <f t="shared" si="46"/>
        <v/>
      </c>
      <c r="K585" s="18"/>
      <c r="L585" s="18"/>
      <c r="M585" s="18"/>
      <c r="N585" s="19" t="str">
        <f t="shared" si="47"/>
        <v/>
      </c>
      <c r="O585" s="15"/>
      <c r="P585" s="20" t="str">
        <f t="shared" si="48"/>
        <v/>
      </c>
      <c r="Q585" s="21" t="str">
        <f t="shared" si="49"/>
        <v/>
      </c>
    </row>
    <row r="586" spans="2:17" x14ac:dyDescent="0.2">
      <c r="B586" s="13" t="str">
        <f>IF(D586="","",COUNTA($D$5:D586))</f>
        <v/>
      </c>
      <c r="C586" s="14"/>
      <c r="D586" s="15"/>
      <c r="E586" s="16"/>
      <c r="F586" s="15"/>
      <c r="G586" s="18"/>
      <c r="H586" s="18" t="str">
        <f t="shared" si="45"/>
        <v/>
      </c>
      <c r="I586" s="18"/>
      <c r="J586" s="18" t="str">
        <f t="shared" si="46"/>
        <v/>
      </c>
      <c r="K586" s="18"/>
      <c r="L586" s="18"/>
      <c r="M586" s="18"/>
      <c r="N586" s="19" t="str">
        <f t="shared" si="47"/>
        <v/>
      </c>
      <c r="O586" s="15"/>
      <c r="P586" s="20" t="str">
        <f t="shared" si="48"/>
        <v/>
      </c>
      <c r="Q586" s="21" t="str">
        <f t="shared" si="49"/>
        <v/>
      </c>
    </row>
    <row r="587" spans="2:17" x14ac:dyDescent="0.2">
      <c r="B587" s="13" t="str">
        <f>IF(D587="","",COUNTA($D$5:D587))</f>
        <v/>
      </c>
      <c r="C587" s="14"/>
      <c r="D587" s="15"/>
      <c r="E587" s="16"/>
      <c r="F587" s="15"/>
      <c r="G587" s="18"/>
      <c r="H587" s="18" t="str">
        <f t="shared" si="45"/>
        <v/>
      </c>
      <c r="I587" s="18"/>
      <c r="J587" s="18" t="str">
        <f t="shared" si="46"/>
        <v/>
      </c>
      <c r="K587" s="18"/>
      <c r="L587" s="18"/>
      <c r="M587" s="18"/>
      <c r="N587" s="19" t="str">
        <f t="shared" si="47"/>
        <v/>
      </c>
      <c r="O587" s="15"/>
      <c r="P587" s="20" t="str">
        <f t="shared" si="48"/>
        <v/>
      </c>
      <c r="Q587" s="21" t="str">
        <f t="shared" si="49"/>
        <v/>
      </c>
    </row>
    <row r="588" spans="2:17" x14ac:dyDescent="0.2">
      <c r="B588" s="13" t="str">
        <f>IF(D588="","",COUNTA($D$5:D588))</f>
        <v/>
      </c>
      <c r="C588" s="14"/>
      <c r="D588" s="15"/>
      <c r="E588" s="16"/>
      <c r="F588" s="15"/>
      <c r="G588" s="18"/>
      <c r="H588" s="18" t="str">
        <f t="shared" si="45"/>
        <v/>
      </c>
      <c r="I588" s="18"/>
      <c r="J588" s="18" t="str">
        <f t="shared" si="46"/>
        <v/>
      </c>
      <c r="K588" s="18"/>
      <c r="L588" s="18"/>
      <c r="M588" s="18"/>
      <c r="N588" s="19" t="str">
        <f t="shared" si="47"/>
        <v/>
      </c>
      <c r="O588" s="15"/>
      <c r="P588" s="20" t="str">
        <f t="shared" si="48"/>
        <v/>
      </c>
      <c r="Q588" s="21" t="str">
        <f t="shared" si="49"/>
        <v/>
      </c>
    </row>
    <row r="589" spans="2:17" x14ac:dyDescent="0.2">
      <c r="B589" s="13" t="str">
        <f>IF(D589="","",COUNTA($D$5:D589))</f>
        <v/>
      </c>
      <c r="C589" s="14"/>
      <c r="D589" s="15"/>
      <c r="E589" s="16"/>
      <c r="F589" s="15"/>
      <c r="G589" s="18"/>
      <c r="H589" s="18" t="str">
        <f t="shared" si="45"/>
        <v/>
      </c>
      <c r="I589" s="18"/>
      <c r="J589" s="18" t="str">
        <f t="shared" si="46"/>
        <v/>
      </c>
      <c r="K589" s="18"/>
      <c r="L589" s="18"/>
      <c r="M589" s="18"/>
      <c r="N589" s="19" t="str">
        <f t="shared" si="47"/>
        <v/>
      </c>
      <c r="O589" s="15"/>
      <c r="P589" s="20" t="str">
        <f t="shared" si="48"/>
        <v/>
      </c>
      <c r="Q589" s="21" t="str">
        <f t="shared" si="49"/>
        <v/>
      </c>
    </row>
    <row r="590" spans="2:17" x14ac:dyDescent="0.2">
      <c r="B590" s="13" t="str">
        <f>IF(D590="","",COUNTA($D$5:D590))</f>
        <v/>
      </c>
      <c r="C590" s="14"/>
      <c r="D590" s="15"/>
      <c r="E590" s="16"/>
      <c r="F590" s="15"/>
      <c r="G590" s="18"/>
      <c r="H590" s="18" t="str">
        <f t="shared" si="45"/>
        <v/>
      </c>
      <c r="I590" s="18"/>
      <c r="J590" s="18" t="str">
        <f t="shared" si="46"/>
        <v/>
      </c>
      <c r="K590" s="18"/>
      <c r="L590" s="18"/>
      <c r="M590" s="18"/>
      <c r="N590" s="19" t="str">
        <f t="shared" si="47"/>
        <v/>
      </c>
      <c r="O590" s="15"/>
      <c r="P590" s="20" t="str">
        <f t="shared" si="48"/>
        <v/>
      </c>
      <c r="Q590" s="21" t="str">
        <f t="shared" si="49"/>
        <v/>
      </c>
    </row>
    <row r="591" spans="2:17" x14ac:dyDescent="0.2">
      <c r="B591" s="13" t="str">
        <f>IF(D591="","",COUNTA($D$5:D591))</f>
        <v/>
      </c>
      <c r="C591" s="14"/>
      <c r="D591" s="15"/>
      <c r="E591" s="16"/>
      <c r="F591" s="15"/>
      <c r="G591" s="18"/>
      <c r="H591" s="18" t="str">
        <f t="shared" si="45"/>
        <v/>
      </c>
      <c r="I591" s="18"/>
      <c r="J591" s="18" t="str">
        <f t="shared" si="46"/>
        <v/>
      </c>
      <c r="K591" s="18"/>
      <c r="L591" s="18"/>
      <c r="M591" s="18"/>
      <c r="N591" s="19" t="str">
        <f t="shared" si="47"/>
        <v/>
      </c>
      <c r="O591" s="15"/>
      <c r="P591" s="20" t="str">
        <f t="shared" si="48"/>
        <v/>
      </c>
      <c r="Q591" s="21" t="str">
        <f t="shared" si="49"/>
        <v/>
      </c>
    </row>
    <row r="592" spans="2:17" x14ac:dyDescent="0.2">
      <c r="B592" s="13" t="str">
        <f>IF(D592="","",COUNTA($D$5:D592))</f>
        <v/>
      </c>
      <c r="C592" s="14"/>
      <c r="D592" s="15"/>
      <c r="E592" s="16"/>
      <c r="F592" s="15"/>
      <c r="G592" s="18"/>
      <c r="H592" s="18" t="str">
        <f t="shared" si="45"/>
        <v/>
      </c>
      <c r="I592" s="18"/>
      <c r="J592" s="18" t="str">
        <f t="shared" si="46"/>
        <v/>
      </c>
      <c r="K592" s="18"/>
      <c r="L592" s="18"/>
      <c r="M592" s="18"/>
      <c r="N592" s="19" t="str">
        <f t="shared" si="47"/>
        <v/>
      </c>
      <c r="O592" s="15"/>
      <c r="P592" s="20" t="str">
        <f t="shared" si="48"/>
        <v/>
      </c>
      <c r="Q592" s="21" t="str">
        <f t="shared" si="49"/>
        <v/>
      </c>
    </row>
    <row r="593" spans="2:17" x14ac:dyDescent="0.2">
      <c r="B593" s="13" t="str">
        <f>IF(D593="","",COUNTA($D$5:D593))</f>
        <v/>
      </c>
      <c r="C593" s="14"/>
      <c r="D593" s="15"/>
      <c r="E593" s="16"/>
      <c r="F593" s="15"/>
      <c r="G593" s="18"/>
      <c r="H593" s="18" t="str">
        <f t="shared" si="45"/>
        <v/>
      </c>
      <c r="I593" s="18"/>
      <c r="J593" s="18" t="str">
        <f t="shared" si="46"/>
        <v/>
      </c>
      <c r="K593" s="18"/>
      <c r="L593" s="18"/>
      <c r="M593" s="18"/>
      <c r="N593" s="19" t="str">
        <f t="shared" si="47"/>
        <v/>
      </c>
      <c r="O593" s="15"/>
      <c r="P593" s="20" t="str">
        <f t="shared" si="48"/>
        <v/>
      </c>
      <c r="Q593" s="21" t="str">
        <f t="shared" si="49"/>
        <v/>
      </c>
    </row>
    <row r="594" spans="2:17" x14ac:dyDescent="0.2">
      <c r="B594" s="13" t="str">
        <f>IF(D594="","",COUNTA($D$5:D594))</f>
        <v/>
      </c>
      <c r="C594" s="14"/>
      <c r="D594" s="15"/>
      <c r="E594" s="16"/>
      <c r="F594" s="15"/>
      <c r="G594" s="18"/>
      <c r="H594" s="18" t="str">
        <f t="shared" si="45"/>
        <v/>
      </c>
      <c r="I594" s="18"/>
      <c r="J594" s="18" t="str">
        <f t="shared" si="46"/>
        <v/>
      </c>
      <c r="K594" s="18"/>
      <c r="L594" s="18"/>
      <c r="M594" s="18"/>
      <c r="N594" s="19" t="str">
        <f t="shared" si="47"/>
        <v/>
      </c>
      <c r="O594" s="15"/>
      <c r="P594" s="20" t="str">
        <f t="shared" si="48"/>
        <v/>
      </c>
      <c r="Q594" s="21" t="str">
        <f t="shared" si="49"/>
        <v/>
      </c>
    </row>
    <row r="595" spans="2:17" x14ac:dyDescent="0.2">
      <c r="B595" s="13" t="str">
        <f>IF(D595="","",COUNTA($D$5:D595))</f>
        <v/>
      </c>
      <c r="C595" s="14"/>
      <c r="D595" s="15"/>
      <c r="E595" s="16"/>
      <c r="F595" s="15"/>
      <c r="G595" s="18"/>
      <c r="H595" s="18" t="str">
        <f t="shared" si="45"/>
        <v/>
      </c>
      <c r="I595" s="18"/>
      <c r="J595" s="18" t="str">
        <f t="shared" si="46"/>
        <v/>
      </c>
      <c r="K595" s="18"/>
      <c r="L595" s="18"/>
      <c r="M595" s="18"/>
      <c r="N595" s="19" t="str">
        <f t="shared" si="47"/>
        <v/>
      </c>
      <c r="O595" s="15"/>
      <c r="P595" s="20" t="str">
        <f t="shared" si="48"/>
        <v/>
      </c>
      <c r="Q595" s="21" t="str">
        <f t="shared" si="49"/>
        <v/>
      </c>
    </row>
    <row r="596" spans="2:17" x14ac:dyDescent="0.2">
      <c r="B596" s="13" t="str">
        <f>IF(D596="","",COUNTA($D$5:D596))</f>
        <v/>
      </c>
      <c r="C596" s="14"/>
      <c r="D596" s="15"/>
      <c r="E596" s="16"/>
      <c r="F596" s="15"/>
      <c r="G596" s="18"/>
      <c r="H596" s="18" t="str">
        <f t="shared" si="45"/>
        <v/>
      </c>
      <c r="I596" s="18"/>
      <c r="J596" s="18" t="str">
        <f t="shared" si="46"/>
        <v/>
      </c>
      <c r="K596" s="18"/>
      <c r="L596" s="18"/>
      <c r="M596" s="18"/>
      <c r="N596" s="19" t="str">
        <f t="shared" si="47"/>
        <v/>
      </c>
      <c r="O596" s="15"/>
      <c r="P596" s="20" t="str">
        <f t="shared" si="48"/>
        <v/>
      </c>
      <c r="Q596" s="21" t="str">
        <f t="shared" si="49"/>
        <v/>
      </c>
    </row>
    <row r="597" spans="2:17" x14ac:dyDescent="0.2">
      <c r="B597" s="13" t="str">
        <f>IF(D597="","",COUNTA($D$5:D597))</f>
        <v/>
      </c>
      <c r="C597" s="14"/>
      <c r="D597" s="15"/>
      <c r="E597" s="16"/>
      <c r="F597" s="15"/>
      <c r="G597" s="18"/>
      <c r="H597" s="18" t="str">
        <f t="shared" si="45"/>
        <v/>
      </c>
      <c r="I597" s="18"/>
      <c r="J597" s="18" t="str">
        <f t="shared" si="46"/>
        <v/>
      </c>
      <c r="K597" s="18"/>
      <c r="L597" s="18"/>
      <c r="M597" s="18"/>
      <c r="N597" s="19" t="str">
        <f t="shared" si="47"/>
        <v/>
      </c>
      <c r="O597" s="15"/>
      <c r="P597" s="20" t="str">
        <f t="shared" si="48"/>
        <v/>
      </c>
      <c r="Q597" s="21" t="str">
        <f t="shared" si="49"/>
        <v/>
      </c>
    </row>
    <row r="598" spans="2:17" x14ac:dyDescent="0.2">
      <c r="B598" s="13" t="str">
        <f>IF(D598="","",COUNTA($D$5:D598))</f>
        <v/>
      </c>
      <c r="C598" s="14"/>
      <c r="D598" s="15"/>
      <c r="E598" s="16"/>
      <c r="F598" s="15"/>
      <c r="G598" s="18"/>
      <c r="H598" s="18" t="str">
        <f t="shared" si="45"/>
        <v/>
      </c>
      <c r="I598" s="18"/>
      <c r="J598" s="18" t="str">
        <f t="shared" si="46"/>
        <v/>
      </c>
      <c r="K598" s="18"/>
      <c r="L598" s="18"/>
      <c r="M598" s="18"/>
      <c r="N598" s="19" t="str">
        <f t="shared" si="47"/>
        <v/>
      </c>
      <c r="O598" s="15"/>
      <c r="P598" s="20" t="str">
        <f t="shared" si="48"/>
        <v/>
      </c>
      <c r="Q598" s="21" t="str">
        <f t="shared" si="49"/>
        <v/>
      </c>
    </row>
    <row r="599" spans="2:17" x14ac:dyDescent="0.2">
      <c r="B599" s="13" t="str">
        <f>IF(D599="","",COUNTA($D$5:D599))</f>
        <v/>
      </c>
      <c r="C599" s="14"/>
      <c r="D599" s="15"/>
      <c r="E599" s="16"/>
      <c r="F599" s="15"/>
      <c r="G599" s="18"/>
      <c r="H599" s="18" t="str">
        <f t="shared" si="45"/>
        <v/>
      </c>
      <c r="I599" s="18"/>
      <c r="J599" s="18" t="str">
        <f t="shared" si="46"/>
        <v/>
      </c>
      <c r="K599" s="18"/>
      <c r="L599" s="18"/>
      <c r="M599" s="18"/>
      <c r="N599" s="19" t="str">
        <f t="shared" si="47"/>
        <v/>
      </c>
      <c r="O599" s="15"/>
      <c r="P599" s="20" t="str">
        <f t="shared" si="48"/>
        <v/>
      </c>
      <c r="Q599" s="21" t="str">
        <f t="shared" si="49"/>
        <v/>
      </c>
    </row>
    <row r="600" spans="2:17" x14ac:dyDescent="0.2">
      <c r="B600" s="13" t="str">
        <f>IF(D600="","",COUNTA($D$5:D600))</f>
        <v/>
      </c>
      <c r="C600" s="14"/>
      <c r="D600" s="15"/>
      <c r="E600" s="16"/>
      <c r="F600" s="15"/>
      <c r="G600" s="18"/>
      <c r="H600" s="18" t="str">
        <f t="shared" si="45"/>
        <v/>
      </c>
      <c r="I600" s="18"/>
      <c r="J600" s="18" t="str">
        <f t="shared" si="46"/>
        <v/>
      </c>
      <c r="K600" s="18"/>
      <c r="L600" s="18"/>
      <c r="M600" s="18"/>
      <c r="N600" s="19" t="str">
        <f t="shared" si="47"/>
        <v/>
      </c>
      <c r="O600" s="15"/>
      <c r="P600" s="20" t="str">
        <f t="shared" si="48"/>
        <v/>
      </c>
      <c r="Q600" s="21" t="str">
        <f t="shared" si="49"/>
        <v/>
      </c>
    </row>
    <row r="601" spans="2:17" x14ac:dyDescent="0.2">
      <c r="B601" s="13" t="str">
        <f>IF(D601="","",COUNTA($D$5:D601))</f>
        <v/>
      </c>
      <c r="C601" s="14"/>
      <c r="D601" s="15"/>
      <c r="E601" s="16"/>
      <c r="F601" s="15"/>
      <c r="G601" s="18"/>
      <c r="H601" s="18" t="str">
        <f t="shared" si="45"/>
        <v/>
      </c>
      <c r="I601" s="18"/>
      <c r="J601" s="18" t="str">
        <f t="shared" si="46"/>
        <v/>
      </c>
      <c r="K601" s="18"/>
      <c r="L601" s="18"/>
      <c r="M601" s="18"/>
      <c r="N601" s="19" t="str">
        <f t="shared" si="47"/>
        <v/>
      </c>
      <c r="O601" s="15"/>
      <c r="P601" s="20" t="str">
        <f t="shared" si="48"/>
        <v/>
      </c>
      <c r="Q601" s="21" t="str">
        <f t="shared" si="49"/>
        <v/>
      </c>
    </row>
    <row r="602" spans="2:17" x14ac:dyDescent="0.2">
      <c r="B602" s="13" t="str">
        <f>IF(D602="","",COUNTA($D$5:D602))</f>
        <v/>
      </c>
      <c r="C602" s="14"/>
      <c r="D602" s="15"/>
      <c r="E602" s="16"/>
      <c r="F602" s="15"/>
      <c r="G602" s="18"/>
      <c r="H602" s="18" t="str">
        <f t="shared" si="45"/>
        <v/>
      </c>
      <c r="I602" s="18"/>
      <c r="J602" s="18" t="str">
        <f t="shared" si="46"/>
        <v/>
      </c>
      <c r="K602" s="18"/>
      <c r="L602" s="18"/>
      <c r="M602" s="18"/>
      <c r="N602" s="19" t="str">
        <f t="shared" si="47"/>
        <v/>
      </c>
      <c r="O602" s="15"/>
      <c r="P602" s="20" t="str">
        <f t="shared" si="48"/>
        <v/>
      </c>
      <c r="Q602" s="21" t="str">
        <f t="shared" si="49"/>
        <v/>
      </c>
    </row>
    <row r="603" spans="2:17" x14ac:dyDescent="0.2">
      <c r="B603" s="13" t="str">
        <f>IF(D603="","",COUNTA($D$5:D603))</f>
        <v/>
      </c>
      <c r="C603" s="14"/>
      <c r="D603" s="15"/>
      <c r="E603" s="16"/>
      <c r="F603" s="15"/>
      <c r="G603" s="18"/>
      <c r="H603" s="18" t="str">
        <f t="shared" si="45"/>
        <v/>
      </c>
      <c r="I603" s="18"/>
      <c r="J603" s="18" t="str">
        <f t="shared" si="46"/>
        <v/>
      </c>
      <c r="K603" s="18"/>
      <c r="L603" s="18"/>
      <c r="M603" s="18"/>
      <c r="N603" s="19" t="str">
        <f t="shared" si="47"/>
        <v/>
      </c>
      <c r="O603" s="15"/>
      <c r="P603" s="20" t="str">
        <f t="shared" si="48"/>
        <v/>
      </c>
      <c r="Q603" s="21" t="str">
        <f t="shared" si="49"/>
        <v/>
      </c>
    </row>
    <row r="604" spans="2:17" x14ac:dyDescent="0.2">
      <c r="B604" s="13" t="str">
        <f>IF(D604="","",COUNTA($D$5:D604))</f>
        <v/>
      </c>
      <c r="C604" s="14"/>
      <c r="D604" s="15"/>
      <c r="E604" s="16"/>
      <c r="F604" s="15"/>
      <c r="G604" s="18"/>
      <c r="H604" s="18" t="str">
        <f t="shared" si="45"/>
        <v/>
      </c>
      <c r="I604" s="18"/>
      <c r="J604" s="18" t="str">
        <f t="shared" si="46"/>
        <v/>
      </c>
      <c r="K604" s="18"/>
      <c r="L604" s="18"/>
      <c r="M604" s="18"/>
      <c r="N604" s="19" t="str">
        <f t="shared" si="47"/>
        <v/>
      </c>
      <c r="O604" s="15"/>
      <c r="P604" s="20" t="str">
        <f t="shared" si="48"/>
        <v/>
      </c>
      <c r="Q604" s="21" t="str">
        <f t="shared" si="49"/>
        <v/>
      </c>
    </row>
    <row r="605" spans="2:17" x14ac:dyDescent="0.2">
      <c r="B605" s="13" t="str">
        <f>IF(D605="","",COUNTA($D$5:D605))</f>
        <v/>
      </c>
      <c r="C605" s="14"/>
      <c r="D605" s="15"/>
      <c r="E605" s="16"/>
      <c r="F605" s="15"/>
      <c r="G605" s="18"/>
      <c r="H605" s="18" t="str">
        <f t="shared" si="45"/>
        <v/>
      </c>
      <c r="I605" s="18"/>
      <c r="J605" s="18" t="str">
        <f t="shared" si="46"/>
        <v/>
      </c>
      <c r="K605" s="18"/>
      <c r="L605" s="18"/>
      <c r="M605" s="18"/>
      <c r="N605" s="19" t="str">
        <f t="shared" si="47"/>
        <v/>
      </c>
      <c r="O605" s="15"/>
      <c r="P605" s="20" t="str">
        <f t="shared" si="48"/>
        <v/>
      </c>
      <c r="Q605" s="21" t="str">
        <f t="shared" si="49"/>
        <v/>
      </c>
    </row>
    <row r="606" spans="2:17" x14ac:dyDescent="0.2">
      <c r="B606" s="13" t="str">
        <f>IF(D606="","",COUNTA($D$5:D606))</f>
        <v/>
      </c>
      <c r="C606" s="14"/>
      <c r="D606" s="15"/>
      <c r="E606" s="16"/>
      <c r="F606" s="15"/>
      <c r="G606" s="18"/>
      <c r="H606" s="18" t="str">
        <f t="shared" si="45"/>
        <v/>
      </c>
      <c r="I606" s="18"/>
      <c r="J606" s="18" t="str">
        <f t="shared" si="46"/>
        <v/>
      </c>
      <c r="K606" s="18"/>
      <c r="L606" s="18"/>
      <c r="M606" s="18"/>
      <c r="N606" s="19" t="str">
        <f t="shared" si="47"/>
        <v/>
      </c>
      <c r="O606" s="15"/>
      <c r="P606" s="20" t="str">
        <f t="shared" si="48"/>
        <v/>
      </c>
      <c r="Q606" s="21" t="str">
        <f t="shared" si="49"/>
        <v/>
      </c>
    </row>
    <row r="607" spans="2:17" x14ac:dyDescent="0.2">
      <c r="B607" s="13" t="str">
        <f>IF(D607="","",COUNTA($D$5:D607))</f>
        <v/>
      </c>
      <c r="C607" s="14"/>
      <c r="D607" s="15"/>
      <c r="E607" s="16"/>
      <c r="F607" s="15"/>
      <c r="G607" s="18"/>
      <c r="H607" s="18" t="str">
        <f t="shared" si="45"/>
        <v/>
      </c>
      <c r="I607" s="18"/>
      <c r="J607" s="18" t="str">
        <f t="shared" si="46"/>
        <v/>
      </c>
      <c r="K607" s="18"/>
      <c r="L607" s="18"/>
      <c r="M607" s="18"/>
      <c r="N607" s="19" t="str">
        <f t="shared" si="47"/>
        <v/>
      </c>
      <c r="O607" s="15"/>
      <c r="P607" s="20" t="str">
        <f t="shared" si="48"/>
        <v/>
      </c>
      <c r="Q607" s="21" t="str">
        <f t="shared" si="49"/>
        <v/>
      </c>
    </row>
    <row r="608" spans="2:17" x14ac:dyDescent="0.2">
      <c r="B608" s="13" t="str">
        <f>IF(D608="","",COUNTA($D$5:D608))</f>
        <v/>
      </c>
      <c r="C608" s="14"/>
      <c r="D608" s="15"/>
      <c r="E608" s="16"/>
      <c r="F608" s="15"/>
      <c r="G608" s="18"/>
      <c r="H608" s="18" t="str">
        <f t="shared" si="45"/>
        <v/>
      </c>
      <c r="I608" s="18"/>
      <c r="J608" s="18" t="str">
        <f t="shared" si="46"/>
        <v/>
      </c>
      <c r="K608" s="18"/>
      <c r="L608" s="18"/>
      <c r="M608" s="18"/>
      <c r="N608" s="19" t="str">
        <f t="shared" si="47"/>
        <v/>
      </c>
      <c r="O608" s="15"/>
      <c r="P608" s="20" t="str">
        <f t="shared" si="48"/>
        <v/>
      </c>
      <c r="Q608" s="21" t="str">
        <f t="shared" si="49"/>
        <v/>
      </c>
    </row>
    <row r="609" spans="2:17" x14ac:dyDescent="0.2">
      <c r="B609" s="13" t="str">
        <f>IF(D609="","",COUNTA($D$5:D609))</f>
        <v/>
      </c>
      <c r="C609" s="14"/>
      <c r="D609" s="15"/>
      <c r="E609" s="16"/>
      <c r="F609" s="15"/>
      <c r="G609" s="18"/>
      <c r="H609" s="18" t="str">
        <f t="shared" si="45"/>
        <v/>
      </c>
      <c r="I609" s="18"/>
      <c r="J609" s="18" t="str">
        <f t="shared" si="46"/>
        <v/>
      </c>
      <c r="K609" s="18"/>
      <c r="L609" s="18"/>
      <c r="M609" s="18"/>
      <c r="N609" s="19" t="str">
        <f t="shared" si="47"/>
        <v/>
      </c>
      <c r="O609" s="15"/>
      <c r="P609" s="20" t="str">
        <f t="shared" si="48"/>
        <v/>
      </c>
      <c r="Q609" s="21" t="str">
        <f t="shared" si="49"/>
        <v/>
      </c>
    </row>
    <row r="610" spans="2:17" x14ac:dyDescent="0.2">
      <c r="B610" s="13" t="str">
        <f>IF(D610="","",COUNTA($D$5:D610))</f>
        <v/>
      </c>
      <c r="C610" s="14"/>
      <c r="D610" s="15"/>
      <c r="E610" s="16"/>
      <c r="F610" s="15"/>
      <c r="G610" s="18"/>
      <c r="H610" s="18" t="str">
        <f t="shared" si="45"/>
        <v/>
      </c>
      <c r="I610" s="18"/>
      <c r="J610" s="18" t="str">
        <f t="shared" si="46"/>
        <v/>
      </c>
      <c r="K610" s="18"/>
      <c r="L610" s="18"/>
      <c r="M610" s="18"/>
      <c r="N610" s="19" t="str">
        <f t="shared" si="47"/>
        <v/>
      </c>
      <c r="O610" s="15"/>
      <c r="P610" s="20" t="str">
        <f t="shared" si="48"/>
        <v/>
      </c>
      <c r="Q610" s="21" t="str">
        <f t="shared" si="49"/>
        <v/>
      </c>
    </row>
    <row r="611" spans="2:17" x14ac:dyDescent="0.2">
      <c r="B611" s="13" t="str">
        <f>IF(D611="","",COUNTA($D$5:D611))</f>
        <v/>
      </c>
      <c r="C611" s="14"/>
      <c r="D611" s="15"/>
      <c r="E611" s="16"/>
      <c r="F611" s="15"/>
      <c r="G611" s="18"/>
      <c r="H611" s="18" t="str">
        <f t="shared" si="45"/>
        <v/>
      </c>
      <c r="I611" s="18"/>
      <c r="J611" s="18" t="str">
        <f t="shared" si="46"/>
        <v/>
      </c>
      <c r="K611" s="18"/>
      <c r="L611" s="18"/>
      <c r="M611" s="18"/>
      <c r="N611" s="19" t="str">
        <f t="shared" si="47"/>
        <v/>
      </c>
      <c r="O611" s="15"/>
      <c r="P611" s="20" t="str">
        <f t="shared" si="48"/>
        <v/>
      </c>
      <c r="Q611" s="21" t="str">
        <f t="shared" si="49"/>
        <v/>
      </c>
    </row>
    <row r="612" spans="2:17" x14ac:dyDescent="0.2">
      <c r="B612" s="13" t="str">
        <f>IF(D612="","",COUNTA($D$5:D612))</f>
        <v/>
      </c>
      <c r="C612" s="14"/>
      <c r="D612" s="15"/>
      <c r="E612" s="16"/>
      <c r="F612" s="15"/>
      <c r="G612" s="18"/>
      <c r="H612" s="18" t="str">
        <f t="shared" si="45"/>
        <v/>
      </c>
      <c r="I612" s="18"/>
      <c r="J612" s="18" t="str">
        <f t="shared" si="46"/>
        <v/>
      </c>
      <c r="K612" s="18"/>
      <c r="L612" s="18"/>
      <c r="M612" s="18"/>
      <c r="N612" s="19" t="str">
        <f t="shared" si="47"/>
        <v/>
      </c>
      <c r="O612" s="15"/>
      <c r="P612" s="20" t="str">
        <f t="shared" si="48"/>
        <v/>
      </c>
      <c r="Q612" s="21" t="str">
        <f t="shared" si="49"/>
        <v/>
      </c>
    </row>
    <row r="613" spans="2:17" x14ac:dyDescent="0.2">
      <c r="B613" s="13" t="str">
        <f>IF(D613="","",COUNTA($D$5:D613))</f>
        <v/>
      </c>
      <c r="C613" s="14"/>
      <c r="D613" s="15"/>
      <c r="E613" s="16"/>
      <c r="F613" s="15"/>
      <c r="G613" s="18"/>
      <c r="H613" s="18" t="str">
        <f t="shared" si="45"/>
        <v/>
      </c>
      <c r="I613" s="18"/>
      <c r="J613" s="18" t="str">
        <f t="shared" si="46"/>
        <v/>
      </c>
      <c r="K613" s="18"/>
      <c r="L613" s="18"/>
      <c r="M613" s="18"/>
      <c r="N613" s="19" t="str">
        <f t="shared" si="47"/>
        <v/>
      </c>
      <c r="O613" s="15"/>
      <c r="P613" s="20" t="str">
        <f t="shared" si="48"/>
        <v/>
      </c>
      <c r="Q613" s="21" t="str">
        <f t="shared" si="49"/>
        <v/>
      </c>
    </row>
    <row r="614" spans="2:17" x14ac:dyDescent="0.2">
      <c r="B614" s="13" t="str">
        <f>IF(D614="","",COUNTA($D$5:D614))</f>
        <v/>
      </c>
      <c r="C614" s="14"/>
      <c r="D614" s="15"/>
      <c r="E614" s="16"/>
      <c r="F614" s="15"/>
      <c r="G614" s="18"/>
      <c r="H614" s="18" t="str">
        <f t="shared" si="45"/>
        <v/>
      </c>
      <c r="I614" s="18"/>
      <c r="J614" s="18" t="str">
        <f t="shared" si="46"/>
        <v/>
      </c>
      <c r="K614" s="18"/>
      <c r="L614" s="18"/>
      <c r="M614" s="18"/>
      <c r="N614" s="19" t="str">
        <f t="shared" si="47"/>
        <v/>
      </c>
      <c r="O614" s="15"/>
      <c r="P614" s="20" t="str">
        <f t="shared" si="48"/>
        <v/>
      </c>
      <c r="Q614" s="21" t="str">
        <f t="shared" si="49"/>
        <v/>
      </c>
    </row>
    <row r="615" spans="2:17" x14ac:dyDescent="0.2">
      <c r="B615" s="13" t="str">
        <f>IF(D615="","",COUNTA($D$5:D615))</f>
        <v/>
      </c>
      <c r="C615" s="14"/>
      <c r="D615" s="15"/>
      <c r="E615" s="16"/>
      <c r="F615" s="15"/>
      <c r="G615" s="18"/>
      <c r="H615" s="18" t="str">
        <f t="shared" si="45"/>
        <v/>
      </c>
      <c r="I615" s="18"/>
      <c r="J615" s="18" t="str">
        <f t="shared" si="46"/>
        <v/>
      </c>
      <c r="K615" s="18"/>
      <c r="L615" s="18"/>
      <c r="M615" s="18"/>
      <c r="N615" s="19" t="str">
        <f t="shared" si="47"/>
        <v/>
      </c>
      <c r="O615" s="15"/>
      <c r="P615" s="20" t="str">
        <f t="shared" si="48"/>
        <v/>
      </c>
      <c r="Q615" s="21" t="str">
        <f t="shared" si="49"/>
        <v/>
      </c>
    </row>
    <row r="616" spans="2:17" x14ac:dyDescent="0.2">
      <c r="B616" s="13" t="str">
        <f>IF(D616="","",COUNTA($D$5:D616))</f>
        <v/>
      </c>
      <c r="C616" s="14"/>
      <c r="D616" s="15"/>
      <c r="E616" s="16"/>
      <c r="F616" s="15"/>
      <c r="G616" s="18"/>
      <c r="H616" s="18" t="str">
        <f t="shared" si="45"/>
        <v/>
      </c>
      <c r="I616" s="18"/>
      <c r="J616" s="18" t="str">
        <f t="shared" si="46"/>
        <v/>
      </c>
      <c r="K616" s="18"/>
      <c r="L616" s="18"/>
      <c r="M616" s="18"/>
      <c r="N616" s="19" t="str">
        <f t="shared" si="47"/>
        <v/>
      </c>
      <c r="O616" s="15"/>
      <c r="P616" s="20" t="str">
        <f t="shared" si="48"/>
        <v/>
      </c>
      <c r="Q616" s="21" t="str">
        <f t="shared" si="49"/>
        <v/>
      </c>
    </row>
    <row r="617" spans="2:17" x14ac:dyDescent="0.2">
      <c r="B617" s="13" t="str">
        <f>IF(D617="","",COUNTA($D$5:D617))</f>
        <v/>
      </c>
      <c r="C617" s="14"/>
      <c r="D617" s="15"/>
      <c r="E617" s="16"/>
      <c r="F617" s="15"/>
      <c r="G617" s="18"/>
      <c r="H617" s="18" t="str">
        <f t="shared" si="45"/>
        <v/>
      </c>
      <c r="I617" s="18"/>
      <c r="J617" s="18" t="str">
        <f t="shared" si="46"/>
        <v/>
      </c>
      <c r="K617" s="18"/>
      <c r="L617" s="18"/>
      <c r="M617" s="18"/>
      <c r="N617" s="19" t="str">
        <f t="shared" si="47"/>
        <v/>
      </c>
      <c r="O617" s="15"/>
      <c r="P617" s="20" t="str">
        <f t="shared" si="48"/>
        <v/>
      </c>
      <c r="Q617" s="21" t="str">
        <f t="shared" si="49"/>
        <v/>
      </c>
    </row>
    <row r="618" spans="2:17" x14ac:dyDescent="0.2">
      <c r="B618" s="13" t="str">
        <f>IF(D618="","",COUNTA($D$5:D618))</f>
        <v/>
      </c>
      <c r="C618" s="14"/>
      <c r="D618" s="15"/>
      <c r="E618" s="16"/>
      <c r="F618" s="15"/>
      <c r="G618" s="18"/>
      <c r="H618" s="18" t="str">
        <f t="shared" si="45"/>
        <v/>
      </c>
      <c r="I618" s="18"/>
      <c r="J618" s="18" t="str">
        <f t="shared" si="46"/>
        <v/>
      </c>
      <c r="K618" s="18"/>
      <c r="L618" s="18"/>
      <c r="M618" s="18"/>
      <c r="N618" s="19" t="str">
        <f t="shared" si="47"/>
        <v/>
      </c>
      <c r="O618" s="15"/>
      <c r="P618" s="20" t="str">
        <f t="shared" si="48"/>
        <v/>
      </c>
      <c r="Q618" s="21" t="str">
        <f t="shared" si="49"/>
        <v/>
      </c>
    </row>
    <row r="619" spans="2:17" x14ac:dyDescent="0.2">
      <c r="B619" s="13" t="str">
        <f>IF(D619="","",COUNTA($D$5:D619))</f>
        <v/>
      </c>
      <c r="C619" s="14"/>
      <c r="D619" s="15"/>
      <c r="E619" s="16"/>
      <c r="F619" s="15"/>
      <c r="G619" s="18"/>
      <c r="H619" s="18" t="str">
        <f t="shared" si="45"/>
        <v/>
      </c>
      <c r="I619" s="18"/>
      <c r="J619" s="18" t="str">
        <f t="shared" si="46"/>
        <v/>
      </c>
      <c r="K619" s="18"/>
      <c r="L619" s="18"/>
      <c r="M619" s="18"/>
      <c r="N619" s="19" t="str">
        <f t="shared" si="47"/>
        <v/>
      </c>
      <c r="O619" s="15"/>
      <c r="P619" s="20" t="str">
        <f t="shared" si="48"/>
        <v/>
      </c>
      <c r="Q619" s="21" t="str">
        <f t="shared" si="49"/>
        <v/>
      </c>
    </row>
    <row r="620" spans="2:17" x14ac:dyDescent="0.2">
      <c r="B620" s="13" t="str">
        <f>IF(D620="","",COUNTA($D$5:D620))</f>
        <v/>
      </c>
      <c r="C620" s="14"/>
      <c r="D620" s="15"/>
      <c r="E620" s="16"/>
      <c r="F620" s="15"/>
      <c r="G620" s="18"/>
      <c r="H620" s="18" t="str">
        <f t="shared" si="45"/>
        <v/>
      </c>
      <c r="I620" s="18"/>
      <c r="J620" s="18" t="str">
        <f t="shared" si="46"/>
        <v/>
      </c>
      <c r="K620" s="18"/>
      <c r="L620" s="18"/>
      <c r="M620" s="18"/>
      <c r="N620" s="19" t="str">
        <f t="shared" si="47"/>
        <v/>
      </c>
      <c r="O620" s="15"/>
      <c r="P620" s="20" t="str">
        <f t="shared" si="48"/>
        <v/>
      </c>
      <c r="Q620" s="21" t="str">
        <f t="shared" si="49"/>
        <v/>
      </c>
    </row>
    <row r="621" spans="2:17" x14ac:dyDescent="0.2">
      <c r="B621" s="13" t="str">
        <f>IF(D621="","",COUNTA($D$5:D621))</f>
        <v/>
      </c>
      <c r="C621" s="14"/>
      <c r="D621" s="15"/>
      <c r="E621" s="16"/>
      <c r="F621" s="15"/>
      <c r="G621" s="18"/>
      <c r="H621" s="18" t="str">
        <f t="shared" si="45"/>
        <v/>
      </c>
      <c r="I621" s="18"/>
      <c r="J621" s="18" t="str">
        <f t="shared" si="46"/>
        <v/>
      </c>
      <c r="K621" s="18"/>
      <c r="L621" s="18"/>
      <c r="M621" s="18"/>
      <c r="N621" s="19" t="str">
        <f t="shared" si="47"/>
        <v/>
      </c>
      <c r="O621" s="15"/>
      <c r="P621" s="20" t="str">
        <f t="shared" si="48"/>
        <v/>
      </c>
      <c r="Q621" s="21" t="str">
        <f t="shared" si="49"/>
        <v/>
      </c>
    </row>
    <row r="622" spans="2:17" x14ac:dyDescent="0.2">
      <c r="B622" s="13" t="str">
        <f>IF(D622="","",COUNTA($D$5:D622))</f>
        <v/>
      </c>
      <c r="C622" s="14"/>
      <c r="D622" s="15"/>
      <c r="E622" s="16"/>
      <c r="F622" s="15"/>
      <c r="G622" s="18"/>
      <c r="H622" s="18" t="str">
        <f t="shared" si="45"/>
        <v/>
      </c>
      <c r="I622" s="18"/>
      <c r="J622" s="18" t="str">
        <f t="shared" si="46"/>
        <v/>
      </c>
      <c r="K622" s="18"/>
      <c r="L622" s="18"/>
      <c r="M622" s="18"/>
      <c r="N622" s="19" t="str">
        <f t="shared" si="47"/>
        <v/>
      </c>
      <c r="O622" s="15"/>
      <c r="P622" s="20" t="str">
        <f t="shared" si="48"/>
        <v/>
      </c>
      <c r="Q622" s="21" t="str">
        <f t="shared" si="49"/>
        <v/>
      </c>
    </row>
    <row r="623" spans="2:17" x14ac:dyDescent="0.2">
      <c r="B623" s="13" t="str">
        <f>IF(D623="","",COUNTA($D$5:D623))</f>
        <v/>
      </c>
      <c r="C623" s="14"/>
      <c r="D623" s="15"/>
      <c r="E623" s="16"/>
      <c r="F623" s="15"/>
      <c r="G623" s="18"/>
      <c r="H623" s="18" t="str">
        <f t="shared" si="45"/>
        <v/>
      </c>
      <c r="I623" s="18"/>
      <c r="J623" s="18" t="str">
        <f t="shared" si="46"/>
        <v/>
      </c>
      <c r="K623" s="18"/>
      <c r="L623" s="18"/>
      <c r="M623" s="18"/>
      <c r="N623" s="19" t="str">
        <f t="shared" si="47"/>
        <v/>
      </c>
      <c r="O623" s="15"/>
      <c r="P623" s="20" t="str">
        <f t="shared" si="48"/>
        <v/>
      </c>
      <c r="Q623" s="21" t="str">
        <f t="shared" si="49"/>
        <v/>
      </c>
    </row>
    <row r="624" spans="2:17" x14ac:dyDescent="0.2">
      <c r="B624" s="13" t="str">
        <f>IF(D624="","",COUNTA($D$5:D624))</f>
        <v/>
      </c>
      <c r="C624" s="14"/>
      <c r="D624" s="15"/>
      <c r="E624" s="16"/>
      <c r="F624" s="15"/>
      <c r="G624" s="18"/>
      <c r="H624" s="18" t="str">
        <f t="shared" si="45"/>
        <v/>
      </c>
      <c r="I624" s="18"/>
      <c r="J624" s="18" t="str">
        <f t="shared" si="46"/>
        <v/>
      </c>
      <c r="K624" s="18"/>
      <c r="L624" s="18"/>
      <c r="M624" s="18"/>
      <c r="N624" s="19" t="str">
        <f t="shared" si="47"/>
        <v/>
      </c>
      <c r="O624" s="15"/>
      <c r="P624" s="20" t="str">
        <f t="shared" si="48"/>
        <v/>
      </c>
      <c r="Q624" s="21" t="str">
        <f t="shared" si="49"/>
        <v/>
      </c>
    </row>
    <row r="625" spans="2:17" x14ac:dyDescent="0.2">
      <c r="B625" s="13" t="str">
        <f>IF(D625="","",COUNTA($D$5:D625))</f>
        <v/>
      </c>
      <c r="C625" s="14"/>
      <c r="D625" s="15"/>
      <c r="E625" s="16"/>
      <c r="F625" s="15"/>
      <c r="G625" s="18"/>
      <c r="H625" s="18" t="str">
        <f t="shared" si="45"/>
        <v/>
      </c>
      <c r="I625" s="18"/>
      <c r="J625" s="18" t="str">
        <f t="shared" si="46"/>
        <v/>
      </c>
      <c r="K625" s="18"/>
      <c r="L625" s="18"/>
      <c r="M625" s="18"/>
      <c r="N625" s="19" t="str">
        <f t="shared" si="47"/>
        <v/>
      </c>
      <c r="O625" s="15"/>
      <c r="P625" s="20" t="str">
        <f t="shared" si="48"/>
        <v/>
      </c>
      <c r="Q625" s="21" t="str">
        <f t="shared" si="49"/>
        <v/>
      </c>
    </row>
    <row r="626" spans="2:17" x14ac:dyDescent="0.2">
      <c r="B626" s="13" t="str">
        <f>IF(D626="","",COUNTA($D$5:D626))</f>
        <v/>
      </c>
      <c r="C626" s="14"/>
      <c r="D626" s="15"/>
      <c r="E626" s="16"/>
      <c r="F626" s="15"/>
      <c r="G626" s="18"/>
      <c r="H626" s="18" t="str">
        <f t="shared" si="45"/>
        <v/>
      </c>
      <c r="I626" s="18"/>
      <c r="J626" s="18" t="str">
        <f t="shared" si="46"/>
        <v/>
      </c>
      <c r="K626" s="18"/>
      <c r="L626" s="18"/>
      <c r="M626" s="18"/>
      <c r="N626" s="19" t="str">
        <f t="shared" si="47"/>
        <v/>
      </c>
      <c r="O626" s="15"/>
      <c r="P626" s="20" t="str">
        <f t="shared" si="48"/>
        <v/>
      </c>
      <c r="Q626" s="21" t="str">
        <f t="shared" si="49"/>
        <v/>
      </c>
    </row>
    <row r="627" spans="2:17" x14ac:dyDescent="0.2">
      <c r="B627" s="13" t="str">
        <f>IF(D627="","",COUNTA($D$5:D627))</f>
        <v/>
      </c>
      <c r="C627" s="14"/>
      <c r="D627" s="15"/>
      <c r="E627" s="16"/>
      <c r="F627" s="15"/>
      <c r="G627" s="18"/>
      <c r="H627" s="18" t="str">
        <f t="shared" si="45"/>
        <v/>
      </c>
      <c r="I627" s="18"/>
      <c r="J627" s="18" t="str">
        <f t="shared" si="46"/>
        <v/>
      </c>
      <c r="K627" s="18"/>
      <c r="L627" s="18"/>
      <c r="M627" s="18"/>
      <c r="N627" s="19" t="str">
        <f t="shared" si="47"/>
        <v/>
      </c>
      <c r="O627" s="15"/>
      <c r="P627" s="20" t="str">
        <f t="shared" si="48"/>
        <v/>
      </c>
      <c r="Q627" s="21" t="str">
        <f t="shared" si="49"/>
        <v/>
      </c>
    </row>
    <row r="628" spans="2:17" x14ac:dyDescent="0.2">
      <c r="B628" s="13" t="str">
        <f>IF(D628="","",COUNTA($D$5:D628))</f>
        <v/>
      </c>
      <c r="C628" s="14"/>
      <c r="D628" s="15"/>
      <c r="E628" s="16"/>
      <c r="F628" s="15"/>
      <c r="G628" s="18"/>
      <c r="H628" s="18" t="str">
        <f t="shared" si="45"/>
        <v/>
      </c>
      <c r="I628" s="18"/>
      <c r="J628" s="18" t="str">
        <f t="shared" si="46"/>
        <v/>
      </c>
      <c r="K628" s="18"/>
      <c r="L628" s="18"/>
      <c r="M628" s="18"/>
      <c r="N628" s="19" t="str">
        <f t="shared" si="47"/>
        <v/>
      </c>
      <c r="O628" s="15"/>
      <c r="P628" s="20" t="str">
        <f t="shared" si="48"/>
        <v/>
      </c>
      <c r="Q628" s="21" t="str">
        <f t="shared" si="49"/>
        <v/>
      </c>
    </row>
    <row r="629" spans="2:17" x14ac:dyDescent="0.2">
      <c r="B629" s="13" t="str">
        <f>IF(D629="","",COUNTA($D$5:D629))</f>
        <v/>
      </c>
      <c r="C629" s="14"/>
      <c r="D629" s="15"/>
      <c r="E629" s="16"/>
      <c r="F629" s="15"/>
      <c r="G629" s="18"/>
      <c r="H629" s="18" t="str">
        <f t="shared" si="45"/>
        <v/>
      </c>
      <c r="I629" s="18"/>
      <c r="J629" s="18" t="str">
        <f t="shared" si="46"/>
        <v/>
      </c>
      <c r="K629" s="18"/>
      <c r="L629" s="18"/>
      <c r="M629" s="18"/>
      <c r="N629" s="19" t="str">
        <f t="shared" si="47"/>
        <v/>
      </c>
      <c r="O629" s="15"/>
      <c r="P629" s="20" t="str">
        <f t="shared" si="48"/>
        <v/>
      </c>
      <c r="Q629" s="21" t="str">
        <f t="shared" si="49"/>
        <v/>
      </c>
    </row>
    <row r="630" spans="2:17" x14ac:dyDescent="0.2">
      <c r="B630" s="13" t="str">
        <f>IF(D630="","",COUNTA($D$5:D630))</f>
        <v/>
      </c>
      <c r="C630" s="14"/>
      <c r="D630" s="15"/>
      <c r="E630" s="16"/>
      <c r="F630" s="15"/>
      <c r="G630" s="18"/>
      <c r="H630" s="18" t="str">
        <f t="shared" si="45"/>
        <v/>
      </c>
      <c r="I630" s="18"/>
      <c r="J630" s="18" t="str">
        <f t="shared" si="46"/>
        <v/>
      </c>
      <c r="K630" s="18"/>
      <c r="L630" s="18"/>
      <c r="M630" s="18"/>
      <c r="N630" s="19" t="str">
        <f t="shared" si="47"/>
        <v/>
      </c>
      <c r="O630" s="15"/>
      <c r="P630" s="20" t="str">
        <f t="shared" si="48"/>
        <v/>
      </c>
      <c r="Q630" s="21" t="str">
        <f t="shared" si="49"/>
        <v/>
      </c>
    </row>
    <row r="631" spans="2:17" x14ac:dyDescent="0.2">
      <c r="B631" s="13" t="str">
        <f>IF(D631="","",COUNTA($D$5:D631))</f>
        <v/>
      </c>
      <c r="C631" s="14"/>
      <c r="D631" s="15"/>
      <c r="E631" s="16"/>
      <c r="F631" s="15"/>
      <c r="G631" s="18"/>
      <c r="H631" s="18" t="str">
        <f t="shared" si="45"/>
        <v/>
      </c>
      <c r="I631" s="18"/>
      <c r="J631" s="18" t="str">
        <f t="shared" si="46"/>
        <v/>
      </c>
      <c r="K631" s="18"/>
      <c r="L631" s="18"/>
      <c r="M631" s="18"/>
      <c r="N631" s="19" t="str">
        <f t="shared" si="47"/>
        <v/>
      </c>
      <c r="O631" s="15"/>
      <c r="P631" s="20" t="str">
        <f t="shared" si="48"/>
        <v/>
      </c>
      <c r="Q631" s="21" t="str">
        <f t="shared" si="49"/>
        <v/>
      </c>
    </row>
    <row r="632" spans="2:17" x14ac:dyDescent="0.2">
      <c r="B632" s="13" t="str">
        <f>IF(D632="","",COUNTA($D$5:D632))</f>
        <v/>
      </c>
      <c r="C632" s="14"/>
      <c r="D632" s="15"/>
      <c r="E632" s="16"/>
      <c r="F632" s="15"/>
      <c r="G632" s="18"/>
      <c r="H632" s="18" t="str">
        <f t="shared" si="45"/>
        <v/>
      </c>
      <c r="I632" s="18"/>
      <c r="J632" s="18" t="str">
        <f t="shared" si="46"/>
        <v/>
      </c>
      <c r="K632" s="18"/>
      <c r="L632" s="18"/>
      <c r="M632" s="18"/>
      <c r="N632" s="19" t="str">
        <f t="shared" si="47"/>
        <v/>
      </c>
      <c r="O632" s="15"/>
      <c r="P632" s="20" t="str">
        <f t="shared" si="48"/>
        <v/>
      </c>
      <c r="Q632" s="21" t="str">
        <f t="shared" si="49"/>
        <v/>
      </c>
    </row>
    <row r="633" spans="2:17" x14ac:dyDescent="0.2">
      <c r="B633" s="13" t="str">
        <f>IF(D633="","",COUNTA($D$5:D633))</f>
        <v/>
      </c>
      <c r="C633" s="14"/>
      <c r="D633" s="15"/>
      <c r="E633" s="16"/>
      <c r="F633" s="15"/>
      <c r="G633" s="18"/>
      <c r="H633" s="18" t="str">
        <f t="shared" si="45"/>
        <v/>
      </c>
      <c r="I633" s="18"/>
      <c r="J633" s="18" t="str">
        <f t="shared" si="46"/>
        <v/>
      </c>
      <c r="K633" s="18"/>
      <c r="L633" s="18"/>
      <c r="M633" s="18"/>
      <c r="N633" s="19" t="str">
        <f t="shared" si="47"/>
        <v/>
      </c>
      <c r="O633" s="15"/>
      <c r="P633" s="20" t="str">
        <f t="shared" si="48"/>
        <v/>
      </c>
      <c r="Q633" s="21" t="str">
        <f t="shared" si="49"/>
        <v/>
      </c>
    </row>
    <row r="634" spans="2:17" x14ac:dyDescent="0.2">
      <c r="B634" s="13" t="str">
        <f>IF(D634="","",COUNTA($D$5:D634))</f>
        <v/>
      </c>
      <c r="C634" s="14"/>
      <c r="D634" s="15"/>
      <c r="E634" s="16"/>
      <c r="F634" s="15"/>
      <c r="G634" s="18"/>
      <c r="H634" s="18" t="str">
        <f t="shared" si="45"/>
        <v/>
      </c>
      <c r="I634" s="18"/>
      <c r="J634" s="18" t="str">
        <f t="shared" si="46"/>
        <v/>
      </c>
      <c r="K634" s="18"/>
      <c r="L634" s="18"/>
      <c r="M634" s="18"/>
      <c r="N634" s="19" t="str">
        <f t="shared" si="47"/>
        <v/>
      </c>
      <c r="O634" s="15"/>
      <c r="P634" s="20" t="str">
        <f t="shared" si="48"/>
        <v/>
      </c>
      <c r="Q634" s="21" t="str">
        <f t="shared" si="49"/>
        <v/>
      </c>
    </row>
    <row r="635" spans="2:17" x14ac:dyDescent="0.2">
      <c r="B635" s="13" t="str">
        <f>IF(D635="","",COUNTA($D$5:D635))</f>
        <v/>
      </c>
      <c r="C635" s="14"/>
      <c r="D635" s="15"/>
      <c r="E635" s="16"/>
      <c r="F635" s="15"/>
      <c r="G635" s="18"/>
      <c r="H635" s="18" t="str">
        <f t="shared" si="45"/>
        <v/>
      </c>
      <c r="I635" s="18"/>
      <c r="J635" s="18" t="str">
        <f t="shared" si="46"/>
        <v/>
      </c>
      <c r="K635" s="18"/>
      <c r="L635" s="18"/>
      <c r="M635" s="18"/>
      <c r="N635" s="19" t="str">
        <f t="shared" si="47"/>
        <v/>
      </c>
      <c r="O635" s="15"/>
      <c r="P635" s="20" t="str">
        <f t="shared" si="48"/>
        <v/>
      </c>
      <c r="Q635" s="21" t="str">
        <f t="shared" si="49"/>
        <v/>
      </c>
    </row>
    <row r="636" spans="2:17" x14ac:dyDescent="0.2">
      <c r="B636" s="13" t="str">
        <f>IF(D636="","",COUNTA($D$5:D636))</f>
        <v/>
      </c>
      <c r="C636" s="14"/>
      <c r="D636" s="15"/>
      <c r="E636" s="16"/>
      <c r="F636" s="15"/>
      <c r="G636" s="18"/>
      <c r="H636" s="18" t="str">
        <f t="shared" si="45"/>
        <v/>
      </c>
      <c r="I636" s="18"/>
      <c r="J636" s="18" t="str">
        <f t="shared" si="46"/>
        <v/>
      </c>
      <c r="K636" s="18"/>
      <c r="L636" s="18"/>
      <c r="M636" s="18"/>
      <c r="N636" s="19" t="str">
        <f t="shared" si="47"/>
        <v/>
      </c>
      <c r="O636" s="15"/>
      <c r="P636" s="20" t="str">
        <f t="shared" si="48"/>
        <v/>
      </c>
      <c r="Q636" s="21" t="str">
        <f t="shared" si="49"/>
        <v/>
      </c>
    </row>
    <row r="637" spans="2:17" x14ac:dyDescent="0.2">
      <c r="B637" s="13" t="str">
        <f>IF(D637="","",COUNTA($D$5:D637))</f>
        <v/>
      </c>
      <c r="C637" s="14"/>
      <c r="D637" s="15"/>
      <c r="E637" s="16"/>
      <c r="F637" s="15"/>
      <c r="G637" s="18"/>
      <c r="H637" s="18" t="str">
        <f t="shared" si="45"/>
        <v/>
      </c>
      <c r="I637" s="18"/>
      <c r="J637" s="18" t="str">
        <f t="shared" si="46"/>
        <v/>
      </c>
      <c r="K637" s="18"/>
      <c r="L637" s="18"/>
      <c r="M637" s="18"/>
      <c r="N637" s="19" t="str">
        <f t="shared" si="47"/>
        <v/>
      </c>
      <c r="O637" s="15"/>
      <c r="P637" s="20" t="str">
        <f t="shared" si="48"/>
        <v/>
      </c>
      <c r="Q637" s="21" t="str">
        <f t="shared" si="49"/>
        <v/>
      </c>
    </row>
    <row r="638" spans="2:17" x14ac:dyDescent="0.2">
      <c r="B638" s="13" t="str">
        <f>IF(D638="","",COUNTA($D$5:D638))</f>
        <v/>
      </c>
      <c r="C638" s="14"/>
      <c r="D638" s="15"/>
      <c r="E638" s="16"/>
      <c r="F638" s="15"/>
      <c r="G638" s="18"/>
      <c r="H638" s="18" t="str">
        <f t="shared" si="45"/>
        <v/>
      </c>
      <c r="I638" s="18"/>
      <c r="J638" s="18" t="str">
        <f t="shared" si="46"/>
        <v/>
      </c>
      <c r="K638" s="18"/>
      <c r="L638" s="18"/>
      <c r="M638" s="18"/>
      <c r="N638" s="19" t="str">
        <f t="shared" si="47"/>
        <v/>
      </c>
      <c r="O638" s="15"/>
      <c r="P638" s="20" t="str">
        <f t="shared" si="48"/>
        <v/>
      </c>
      <c r="Q638" s="21" t="str">
        <f t="shared" si="49"/>
        <v/>
      </c>
    </row>
    <row r="639" spans="2:17" x14ac:dyDescent="0.2">
      <c r="B639" s="13" t="str">
        <f>IF(D639="","",COUNTA($D$5:D639))</f>
        <v/>
      </c>
      <c r="C639" s="14"/>
      <c r="D639" s="15"/>
      <c r="E639" s="16"/>
      <c r="F639" s="15"/>
      <c r="G639" s="18"/>
      <c r="H639" s="18" t="str">
        <f t="shared" si="45"/>
        <v/>
      </c>
      <c r="I639" s="18"/>
      <c r="J639" s="18" t="str">
        <f t="shared" si="46"/>
        <v/>
      </c>
      <c r="K639" s="18"/>
      <c r="L639" s="18"/>
      <c r="M639" s="18"/>
      <c r="N639" s="19" t="str">
        <f t="shared" si="47"/>
        <v/>
      </c>
      <c r="O639" s="15"/>
      <c r="P639" s="20" t="str">
        <f t="shared" si="48"/>
        <v/>
      </c>
      <c r="Q639" s="21" t="str">
        <f t="shared" si="49"/>
        <v/>
      </c>
    </row>
    <row r="640" spans="2:17" x14ac:dyDescent="0.2">
      <c r="B640" s="13" t="str">
        <f>IF(D640="","",COUNTA($D$5:D640))</f>
        <v/>
      </c>
      <c r="C640" s="14"/>
      <c r="D640" s="15"/>
      <c r="E640" s="16"/>
      <c r="F640" s="15"/>
      <c r="G640" s="18"/>
      <c r="H640" s="18" t="str">
        <f t="shared" si="45"/>
        <v/>
      </c>
      <c r="I640" s="18"/>
      <c r="J640" s="18" t="str">
        <f t="shared" si="46"/>
        <v/>
      </c>
      <c r="K640" s="18"/>
      <c r="L640" s="18"/>
      <c r="M640" s="18"/>
      <c r="N640" s="19" t="str">
        <f t="shared" si="47"/>
        <v/>
      </c>
      <c r="O640" s="15"/>
      <c r="P640" s="20" t="str">
        <f t="shared" si="48"/>
        <v/>
      </c>
      <c r="Q640" s="21" t="str">
        <f t="shared" si="49"/>
        <v/>
      </c>
    </row>
    <row r="641" spans="2:17" x14ac:dyDescent="0.2">
      <c r="B641" s="13" t="str">
        <f>IF(D641="","",COUNTA($D$5:D641))</f>
        <v/>
      </c>
      <c r="C641" s="14"/>
      <c r="D641" s="15"/>
      <c r="E641" s="16"/>
      <c r="F641" s="15"/>
      <c r="G641" s="18"/>
      <c r="H641" s="18" t="str">
        <f t="shared" si="45"/>
        <v/>
      </c>
      <c r="I641" s="18"/>
      <c r="J641" s="18" t="str">
        <f t="shared" si="46"/>
        <v/>
      </c>
      <c r="K641" s="18"/>
      <c r="L641" s="18"/>
      <c r="M641" s="18"/>
      <c r="N641" s="19" t="str">
        <f t="shared" si="47"/>
        <v/>
      </c>
      <c r="O641" s="15"/>
      <c r="P641" s="20" t="str">
        <f t="shared" si="48"/>
        <v/>
      </c>
      <c r="Q641" s="21" t="str">
        <f t="shared" si="49"/>
        <v/>
      </c>
    </row>
    <row r="642" spans="2:17" x14ac:dyDescent="0.2">
      <c r="B642" s="13" t="str">
        <f>IF(D642="","",COUNTA($D$5:D642))</f>
        <v/>
      </c>
      <c r="C642" s="14"/>
      <c r="D642" s="15"/>
      <c r="E642" s="16"/>
      <c r="F642" s="15"/>
      <c r="G642" s="18"/>
      <c r="H642" s="18" t="str">
        <f t="shared" si="45"/>
        <v/>
      </c>
      <c r="I642" s="18"/>
      <c r="J642" s="18" t="str">
        <f t="shared" si="46"/>
        <v/>
      </c>
      <c r="K642" s="18"/>
      <c r="L642" s="18"/>
      <c r="M642" s="18"/>
      <c r="N642" s="19" t="str">
        <f t="shared" si="47"/>
        <v/>
      </c>
      <c r="O642" s="15"/>
      <c r="P642" s="20" t="str">
        <f t="shared" si="48"/>
        <v/>
      </c>
      <c r="Q642" s="21" t="str">
        <f t="shared" si="49"/>
        <v/>
      </c>
    </row>
    <row r="643" spans="2:17" x14ac:dyDescent="0.2">
      <c r="B643" s="13" t="str">
        <f>IF(D643="","",COUNTA($D$5:D643))</f>
        <v/>
      </c>
      <c r="C643" s="14"/>
      <c r="D643" s="15"/>
      <c r="E643" s="16"/>
      <c r="F643" s="15"/>
      <c r="G643" s="18"/>
      <c r="H643" s="18" t="str">
        <f t="shared" si="45"/>
        <v/>
      </c>
      <c r="I643" s="18"/>
      <c r="J643" s="18" t="str">
        <f t="shared" si="46"/>
        <v/>
      </c>
      <c r="K643" s="18"/>
      <c r="L643" s="18"/>
      <c r="M643" s="18"/>
      <c r="N643" s="19" t="str">
        <f t="shared" si="47"/>
        <v/>
      </c>
      <c r="O643" s="15"/>
      <c r="P643" s="20" t="str">
        <f t="shared" si="48"/>
        <v/>
      </c>
      <c r="Q643" s="21" t="str">
        <f t="shared" si="49"/>
        <v/>
      </c>
    </row>
    <row r="644" spans="2:17" x14ac:dyDescent="0.2">
      <c r="B644" s="13" t="str">
        <f>IF(D644="","",COUNTA($D$5:D644))</f>
        <v/>
      </c>
      <c r="C644" s="14"/>
      <c r="D644" s="15"/>
      <c r="E644" s="16"/>
      <c r="F644" s="15"/>
      <c r="G644" s="18"/>
      <c r="H644" s="18" t="str">
        <f t="shared" si="45"/>
        <v/>
      </c>
      <c r="I644" s="18"/>
      <c r="J644" s="18" t="str">
        <f t="shared" si="46"/>
        <v/>
      </c>
      <c r="K644" s="18"/>
      <c r="L644" s="18"/>
      <c r="M644" s="18"/>
      <c r="N644" s="19" t="str">
        <f t="shared" si="47"/>
        <v/>
      </c>
      <c r="O644" s="15"/>
      <c r="P644" s="20" t="str">
        <f t="shared" si="48"/>
        <v/>
      </c>
      <c r="Q644" s="21" t="str">
        <f t="shared" si="49"/>
        <v/>
      </c>
    </row>
    <row r="645" spans="2:17" x14ac:dyDescent="0.2">
      <c r="B645" s="13" t="str">
        <f>IF(D645="","",COUNTA($D$5:D645))</f>
        <v/>
      </c>
      <c r="C645" s="14"/>
      <c r="D645" s="15"/>
      <c r="E645" s="16"/>
      <c r="F645" s="15"/>
      <c r="G645" s="18"/>
      <c r="H645" s="18" t="str">
        <f t="shared" ref="H645:H708" si="50">IF(G645="","",ROUND(G645*Cota1,2))</f>
        <v/>
      </c>
      <c r="I645" s="18"/>
      <c r="J645" s="18" t="str">
        <f t="shared" ref="J645:J708" si="51">IF(I645="","",ROUND(I645*Cota2,2))</f>
        <v/>
      </c>
      <c r="K645" s="18"/>
      <c r="L645" s="18"/>
      <c r="M645" s="18"/>
      <c r="N645" s="19" t="str">
        <f t="shared" ref="N645:N708" si="52">IF(D645="","",N(G645)+N(H645)+N(I645)+N(J645)+N(K645)+N(L645)+N(M645))</f>
        <v/>
      </c>
      <c r="O645" s="15"/>
      <c r="P645" s="20" t="str">
        <f t="shared" ref="P645:P708" si="53">IF(NOT(ISNUMBER(C645)),"",WORKDAY(C645,ZileEF,Sarbatori))</f>
        <v/>
      </c>
      <c r="Q645" s="21" t="str">
        <f t="shared" ref="Q645:Q708" si="54">IF(AND(C645="",D645=""),"",TRIM(IF(OR(NOT(ISNUMBER(C645)),D645="",E645="",F645=""),"Date incomplete. ","")&amp;IF(COUNTIF($D$5:$D$1004,D645)&gt;1,"Număr de factură dublat. ","")&amp;IF(AND(N(G645)&lt;&gt;0,ABS(N(H645)-ROUND(G645*Cota1,2))&gt;0.05),"TVA 21% diferită de calcul. ","")&amp;IF(AND(N(I645)&lt;&gt;0,ABS(N(J645)-ROUND(I645*Cota2,2))&gt;0.05),"TVA 11% diferită de calcul. ","")&amp;IF(N645=0,"Fără valori. ","")&amp;IF(O645&lt;&gt;"Da",IF(AND(ISNUMBER(P645),AziJ&gt;P645),"Netransmisă în e-Factura – termen depășit. ","De transmis în e-Factura până la "&amp;RIGHT("0"&amp;DAY(P645),2)&amp;"."&amp;RIGHT("0"&amp;MONTH(P645),2)&amp;"."&amp;YEAR(P645)&amp;". "),"")))</f>
        <v/>
      </c>
    </row>
    <row r="646" spans="2:17" x14ac:dyDescent="0.2">
      <c r="B646" s="13" t="str">
        <f>IF(D646="","",COUNTA($D$5:D646))</f>
        <v/>
      </c>
      <c r="C646" s="14"/>
      <c r="D646" s="15"/>
      <c r="E646" s="16"/>
      <c r="F646" s="15"/>
      <c r="G646" s="18"/>
      <c r="H646" s="18" t="str">
        <f t="shared" si="50"/>
        <v/>
      </c>
      <c r="I646" s="18"/>
      <c r="J646" s="18" t="str">
        <f t="shared" si="51"/>
        <v/>
      </c>
      <c r="K646" s="18"/>
      <c r="L646" s="18"/>
      <c r="M646" s="18"/>
      <c r="N646" s="19" t="str">
        <f t="shared" si="52"/>
        <v/>
      </c>
      <c r="O646" s="15"/>
      <c r="P646" s="20" t="str">
        <f t="shared" si="53"/>
        <v/>
      </c>
      <c r="Q646" s="21" t="str">
        <f t="shared" si="54"/>
        <v/>
      </c>
    </row>
    <row r="647" spans="2:17" x14ac:dyDescent="0.2">
      <c r="B647" s="13" t="str">
        <f>IF(D647="","",COUNTA($D$5:D647))</f>
        <v/>
      </c>
      <c r="C647" s="14"/>
      <c r="D647" s="15"/>
      <c r="E647" s="16"/>
      <c r="F647" s="15"/>
      <c r="G647" s="18"/>
      <c r="H647" s="18" t="str">
        <f t="shared" si="50"/>
        <v/>
      </c>
      <c r="I647" s="18"/>
      <c r="J647" s="18" t="str">
        <f t="shared" si="51"/>
        <v/>
      </c>
      <c r="K647" s="18"/>
      <c r="L647" s="18"/>
      <c r="M647" s="18"/>
      <c r="N647" s="19" t="str">
        <f t="shared" si="52"/>
        <v/>
      </c>
      <c r="O647" s="15"/>
      <c r="P647" s="20" t="str">
        <f t="shared" si="53"/>
        <v/>
      </c>
      <c r="Q647" s="21" t="str">
        <f t="shared" si="54"/>
        <v/>
      </c>
    </row>
    <row r="648" spans="2:17" x14ac:dyDescent="0.2">
      <c r="B648" s="13" t="str">
        <f>IF(D648="","",COUNTA($D$5:D648))</f>
        <v/>
      </c>
      <c r="C648" s="14"/>
      <c r="D648" s="15"/>
      <c r="E648" s="16"/>
      <c r="F648" s="15"/>
      <c r="G648" s="18"/>
      <c r="H648" s="18" t="str">
        <f t="shared" si="50"/>
        <v/>
      </c>
      <c r="I648" s="18"/>
      <c r="J648" s="18" t="str">
        <f t="shared" si="51"/>
        <v/>
      </c>
      <c r="K648" s="18"/>
      <c r="L648" s="18"/>
      <c r="M648" s="18"/>
      <c r="N648" s="19" t="str">
        <f t="shared" si="52"/>
        <v/>
      </c>
      <c r="O648" s="15"/>
      <c r="P648" s="20" t="str">
        <f t="shared" si="53"/>
        <v/>
      </c>
      <c r="Q648" s="21" t="str">
        <f t="shared" si="54"/>
        <v/>
      </c>
    </row>
    <row r="649" spans="2:17" x14ac:dyDescent="0.2">
      <c r="B649" s="13" t="str">
        <f>IF(D649="","",COUNTA($D$5:D649))</f>
        <v/>
      </c>
      <c r="C649" s="14"/>
      <c r="D649" s="15"/>
      <c r="E649" s="16"/>
      <c r="F649" s="15"/>
      <c r="G649" s="18"/>
      <c r="H649" s="18" t="str">
        <f t="shared" si="50"/>
        <v/>
      </c>
      <c r="I649" s="18"/>
      <c r="J649" s="18" t="str">
        <f t="shared" si="51"/>
        <v/>
      </c>
      <c r="K649" s="18"/>
      <c r="L649" s="18"/>
      <c r="M649" s="18"/>
      <c r="N649" s="19" t="str">
        <f t="shared" si="52"/>
        <v/>
      </c>
      <c r="O649" s="15"/>
      <c r="P649" s="20" t="str">
        <f t="shared" si="53"/>
        <v/>
      </c>
      <c r="Q649" s="21" t="str">
        <f t="shared" si="54"/>
        <v/>
      </c>
    </row>
    <row r="650" spans="2:17" x14ac:dyDescent="0.2">
      <c r="B650" s="13" t="str">
        <f>IF(D650="","",COUNTA($D$5:D650))</f>
        <v/>
      </c>
      <c r="C650" s="14"/>
      <c r="D650" s="15"/>
      <c r="E650" s="16"/>
      <c r="F650" s="15"/>
      <c r="G650" s="18"/>
      <c r="H650" s="18" t="str">
        <f t="shared" si="50"/>
        <v/>
      </c>
      <c r="I650" s="18"/>
      <c r="J650" s="18" t="str">
        <f t="shared" si="51"/>
        <v/>
      </c>
      <c r="K650" s="18"/>
      <c r="L650" s="18"/>
      <c r="M650" s="18"/>
      <c r="N650" s="19" t="str">
        <f t="shared" si="52"/>
        <v/>
      </c>
      <c r="O650" s="15"/>
      <c r="P650" s="20" t="str">
        <f t="shared" si="53"/>
        <v/>
      </c>
      <c r="Q650" s="21" t="str">
        <f t="shared" si="54"/>
        <v/>
      </c>
    </row>
    <row r="651" spans="2:17" x14ac:dyDescent="0.2">
      <c r="B651" s="13" t="str">
        <f>IF(D651="","",COUNTA($D$5:D651))</f>
        <v/>
      </c>
      <c r="C651" s="14"/>
      <c r="D651" s="15"/>
      <c r="E651" s="16"/>
      <c r="F651" s="15"/>
      <c r="G651" s="18"/>
      <c r="H651" s="18" t="str">
        <f t="shared" si="50"/>
        <v/>
      </c>
      <c r="I651" s="18"/>
      <c r="J651" s="18" t="str">
        <f t="shared" si="51"/>
        <v/>
      </c>
      <c r="K651" s="18"/>
      <c r="L651" s="18"/>
      <c r="M651" s="18"/>
      <c r="N651" s="19" t="str">
        <f t="shared" si="52"/>
        <v/>
      </c>
      <c r="O651" s="15"/>
      <c r="P651" s="20" t="str">
        <f t="shared" si="53"/>
        <v/>
      </c>
      <c r="Q651" s="21" t="str">
        <f t="shared" si="54"/>
        <v/>
      </c>
    </row>
    <row r="652" spans="2:17" x14ac:dyDescent="0.2">
      <c r="B652" s="13" t="str">
        <f>IF(D652="","",COUNTA($D$5:D652))</f>
        <v/>
      </c>
      <c r="C652" s="14"/>
      <c r="D652" s="15"/>
      <c r="E652" s="16"/>
      <c r="F652" s="15"/>
      <c r="G652" s="18"/>
      <c r="H652" s="18" t="str">
        <f t="shared" si="50"/>
        <v/>
      </c>
      <c r="I652" s="18"/>
      <c r="J652" s="18" t="str">
        <f t="shared" si="51"/>
        <v/>
      </c>
      <c r="K652" s="18"/>
      <c r="L652" s="18"/>
      <c r="M652" s="18"/>
      <c r="N652" s="19" t="str">
        <f t="shared" si="52"/>
        <v/>
      </c>
      <c r="O652" s="15"/>
      <c r="P652" s="20" t="str">
        <f t="shared" si="53"/>
        <v/>
      </c>
      <c r="Q652" s="21" t="str">
        <f t="shared" si="54"/>
        <v/>
      </c>
    </row>
    <row r="653" spans="2:17" x14ac:dyDescent="0.2">
      <c r="B653" s="13" t="str">
        <f>IF(D653="","",COUNTA($D$5:D653))</f>
        <v/>
      </c>
      <c r="C653" s="14"/>
      <c r="D653" s="15"/>
      <c r="E653" s="16"/>
      <c r="F653" s="15"/>
      <c r="G653" s="18"/>
      <c r="H653" s="18" t="str">
        <f t="shared" si="50"/>
        <v/>
      </c>
      <c r="I653" s="18"/>
      <c r="J653" s="18" t="str">
        <f t="shared" si="51"/>
        <v/>
      </c>
      <c r="K653" s="18"/>
      <c r="L653" s="18"/>
      <c r="M653" s="18"/>
      <c r="N653" s="19" t="str">
        <f t="shared" si="52"/>
        <v/>
      </c>
      <c r="O653" s="15"/>
      <c r="P653" s="20" t="str">
        <f t="shared" si="53"/>
        <v/>
      </c>
      <c r="Q653" s="21" t="str">
        <f t="shared" si="54"/>
        <v/>
      </c>
    </row>
    <row r="654" spans="2:17" x14ac:dyDescent="0.2">
      <c r="B654" s="13" t="str">
        <f>IF(D654="","",COUNTA($D$5:D654))</f>
        <v/>
      </c>
      <c r="C654" s="14"/>
      <c r="D654" s="15"/>
      <c r="E654" s="16"/>
      <c r="F654" s="15"/>
      <c r="G654" s="18"/>
      <c r="H654" s="18" t="str">
        <f t="shared" si="50"/>
        <v/>
      </c>
      <c r="I654" s="18"/>
      <c r="J654" s="18" t="str">
        <f t="shared" si="51"/>
        <v/>
      </c>
      <c r="K654" s="18"/>
      <c r="L654" s="18"/>
      <c r="M654" s="18"/>
      <c r="N654" s="19" t="str">
        <f t="shared" si="52"/>
        <v/>
      </c>
      <c r="O654" s="15"/>
      <c r="P654" s="20" t="str">
        <f t="shared" si="53"/>
        <v/>
      </c>
      <c r="Q654" s="21" t="str">
        <f t="shared" si="54"/>
        <v/>
      </c>
    </row>
    <row r="655" spans="2:17" x14ac:dyDescent="0.2">
      <c r="B655" s="13" t="str">
        <f>IF(D655="","",COUNTA($D$5:D655))</f>
        <v/>
      </c>
      <c r="C655" s="14"/>
      <c r="D655" s="15"/>
      <c r="E655" s="16"/>
      <c r="F655" s="15"/>
      <c r="G655" s="18"/>
      <c r="H655" s="18" t="str">
        <f t="shared" si="50"/>
        <v/>
      </c>
      <c r="I655" s="18"/>
      <c r="J655" s="18" t="str">
        <f t="shared" si="51"/>
        <v/>
      </c>
      <c r="K655" s="18"/>
      <c r="L655" s="18"/>
      <c r="M655" s="18"/>
      <c r="N655" s="19" t="str">
        <f t="shared" si="52"/>
        <v/>
      </c>
      <c r="O655" s="15"/>
      <c r="P655" s="20" t="str">
        <f t="shared" si="53"/>
        <v/>
      </c>
      <c r="Q655" s="21" t="str">
        <f t="shared" si="54"/>
        <v/>
      </c>
    </row>
    <row r="656" spans="2:17" x14ac:dyDescent="0.2">
      <c r="B656" s="13" t="str">
        <f>IF(D656="","",COUNTA($D$5:D656))</f>
        <v/>
      </c>
      <c r="C656" s="14"/>
      <c r="D656" s="15"/>
      <c r="E656" s="16"/>
      <c r="F656" s="15"/>
      <c r="G656" s="18"/>
      <c r="H656" s="18" t="str">
        <f t="shared" si="50"/>
        <v/>
      </c>
      <c r="I656" s="18"/>
      <c r="J656" s="18" t="str">
        <f t="shared" si="51"/>
        <v/>
      </c>
      <c r="K656" s="18"/>
      <c r="L656" s="18"/>
      <c r="M656" s="18"/>
      <c r="N656" s="19" t="str">
        <f t="shared" si="52"/>
        <v/>
      </c>
      <c r="O656" s="15"/>
      <c r="P656" s="20" t="str">
        <f t="shared" si="53"/>
        <v/>
      </c>
      <c r="Q656" s="21" t="str">
        <f t="shared" si="54"/>
        <v/>
      </c>
    </row>
    <row r="657" spans="2:17" x14ac:dyDescent="0.2">
      <c r="B657" s="13" t="str">
        <f>IF(D657="","",COUNTA($D$5:D657))</f>
        <v/>
      </c>
      <c r="C657" s="14"/>
      <c r="D657" s="15"/>
      <c r="E657" s="16"/>
      <c r="F657" s="15"/>
      <c r="G657" s="18"/>
      <c r="H657" s="18" t="str">
        <f t="shared" si="50"/>
        <v/>
      </c>
      <c r="I657" s="18"/>
      <c r="J657" s="18" t="str">
        <f t="shared" si="51"/>
        <v/>
      </c>
      <c r="K657" s="18"/>
      <c r="L657" s="18"/>
      <c r="M657" s="18"/>
      <c r="N657" s="19" t="str">
        <f t="shared" si="52"/>
        <v/>
      </c>
      <c r="O657" s="15"/>
      <c r="P657" s="20" t="str">
        <f t="shared" si="53"/>
        <v/>
      </c>
      <c r="Q657" s="21" t="str">
        <f t="shared" si="54"/>
        <v/>
      </c>
    </row>
    <row r="658" spans="2:17" x14ac:dyDescent="0.2">
      <c r="B658" s="13" t="str">
        <f>IF(D658="","",COUNTA($D$5:D658))</f>
        <v/>
      </c>
      <c r="C658" s="14"/>
      <c r="D658" s="15"/>
      <c r="E658" s="16"/>
      <c r="F658" s="15"/>
      <c r="G658" s="18"/>
      <c r="H658" s="18" t="str">
        <f t="shared" si="50"/>
        <v/>
      </c>
      <c r="I658" s="18"/>
      <c r="J658" s="18" t="str">
        <f t="shared" si="51"/>
        <v/>
      </c>
      <c r="K658" s="18"/>
      <c r="L658" s="18"/>
      <c r="M658" s="18"/>
      <c r="N658" s="19" t="str">
        <f t="shared" si="52"/>
        <v/>
      </c>
      <c r="O658" s="15"/>
      <c r="P658" s="20" t="str">
        <f t="shared" si="53"/>
        <v/>
      </c>
      <c r="Q658" s="21" t="str">
        <f t="shared" si="54"/>
        <v/>
      </c>
    </row>
    <row r="659" spans="2:17" x14ac:dyDescent="0.2">
      <c r="B659" s="13" t="str">
        <f>IF(D659="","",COUNTA($D$5:D659))</f>
        <v/>
      </c>
      <c r="C659" s="14"/>
      <c r="D659" s="15"/>
      <c r="E659" s="16"/>
      <c r="F659" s="15"/>
      <c r="G659" s="18"/>
      <c r="H659" s="18" t="str">
        <f t="shared" si="50"/>
        <v/>
      </c>
      <c r="I659" s="18"/>
      <c r="J659" s="18" t="str">
        <f t="shared" si="51"/>
        <v/>
      </c>
      <c r="K659" s="18"/>
      <c r="L659" s="18"/>
      <c r="M659" s="18"/>
      <c r="N659" s="19" t="str">
        <f t="shared" si="52"/>
        <v/>
      </c>
      <c r="O659" s="15"/>
      <c r="P659" s="20" t="str">
        <f t="shared" si="53"/>
        <v/>
      </c>
      <c r="Q659" s="21" t="str">
        <f t="shared" si="54"/>
        <v/>
      </c>
    </row>
    <row r="660" spans="2:17" x14ac:dyDescent="0.2">
      <c r="B660" s="13" t="str">
        <f>IF(D660="","",COUNTA($D$5:D660))</f>
        <v/>
      </c>
      <c r="C660" s="14"/>
      <c r="D660" s="15"/>
      <c r="E660" s="16"/>
      <c r="F660" s="15"/>
      <c r="G660" s="18"/>
      <c r="H660" s="18" t="str">
        <f t="shared" si="50"/>
        <v/>
      </c>
      <c r="I660" s="18"/>
      <c r="J660" s="18" t="str">
        <f t="shared" si="51"/>
        <v/>
      </c>
      <c r="K660" s="18"/>
      <c r="L660" s="18"/>
      <c r="M660" s="18"/>
      <c r="N660" s="19" t="str">
        <f t="shared" si="52"/>
        <v/>
      </c>
      <c r="O660" s="15"/>
      <c r="P660" s="20" t="str">
        <f t="shared" si="53"/>
        <v/>
      </c>
      <c r="Q660" s="21" t="str">
        <f t="shared" si="54"/>
        <v/>
      </c>
    </row>
    <row r="661" spans="2:17" x14ac:dyDescent="0.2">
      <c r="B661" s="13" t="str">
        <f>IF(D661="","",COUNTA($D$5:D661))</f>
        <v/>
      </c>
      <c r="C661" s="14"/>
      <c r="D661" s="15"/>
      <c r="E661" s="16"/>
      <c r="F661" s="15"/>
      <c r="G661" s="18"/>
      <c r="H661" s="18" t="str">
        <f t="shared" si="50"/>
        <v/>
      </c>
      <c r="I661" s="18"/>
      <c r="J661" s="18" t="str">
        <f t="shared" si="51"/>
        <v/>
      </c>
      <c r="K661" s="18"/>
      <c r="L661" s="18"/>
      <c r="M661" s="18"/>
      <c r="N661" s="19" t="str">
        <f t="shared" si="52"/>
        <v/>
      </c>
      <c r="O661" s="15"/>
      <c r="P661" s="20" t="str">
        <f t="shared" si="53"/>
        <v/>
      </c>
      <c r="Q661" s="21" t="str">
        <f t="shared" si="54"/>
        <v/>
      </c>
    </row>
    <row r="662" spans="2:17" x14ac:dyDescent="0.2">
      <c r="B662" s="13" t="str">
        <f>IF(D662="","",COUNTA($D$5:D662))</f>
        <v/>
      </c>
      <c r="C662" s="14"/>
      <c r="D662" s="15"/>
      <c r="E662" s="16"/>
      <c r="F662" s="15"/>
      <c r="G662" s="18"/>
      <c r="H662" s="18" t="str">
        <f t="shared" si="50"/>
        <v/>
      </c>
      <c r="I662" s="18"/>
      <c r="J662" s="18" t="str">
        <f t="shared" si="51"/>
        <v/>
      </c>
      <c r="K662" s="18"/>
      <c r="L662" s="18"/>
      <c r="M662" s="18"/>
      <c r="N662" s="19" t="str">
        <f t="shared" si="52"/>
        <v/>
      </c>
      <c r="O662" s="15"/>
      <c r="P662" s="20" t="str">
        <f t="shared" si="53"/>
        <v/>
      </c>
      <c r="Q662" s="21" t="str">
        <f t="shared" si="54"/>
        <v/>
      </c>
    </row>
    <row r="663" spans="2:17" x14ac:dyDescent="0.2">
      <c r="B663" s="13" t="str">
        <f>IF(D663="","",COUNTA($D$5:D663))</f>
        <v/>
      </c>
      <c r="C663" s="14"/>
      <c r="D663" s="15"/>
      <c r="E663" s="16"/>
      <c r="F663" s="15"/>
      <c r="G663" s="18"/>
      <c r="H663" s="18" t="str">
        <f t="shared" si="50"/>
        <v/>
      </c>
      <c r="I663" s="18"/>
      <c r="J663" s="18" t="str">
        <f t="shared" si="51"/>
        <v/>
      </c>
      <c r="K663" s="18"/>
      <c r="L663" s="18"/>
      <c r="M663" s="18"/>
      <c r="N663" s="19" t="str">
        <f t="shared" si="52"/>
        <v/>
      </c>
      <c r="O663" s="15"/>
      <c r="P663" s="20" t="str">
        <f t="shared" si="53"/>
        <v/>
      </c>
      <c r="Q663" s="21" t="str">
        <f t="shared" si="54"/>
        <v/>
      </c>
    </row>
    <row r="664" spans="2:17" x14ac:dyDescent="0.2">
      <c r="B664" s="13" t="str">
        <f>IF(D664="","",COUNTA($D$5:D664))</f>
        <v/>
      </c>
      <c r="C664" s="14"/>
      <c r="D664" s="15"/>
      <c r="E664" s="16"/>
      <c r="F664" s="15"/>
      <c r="G664" s="18"/>
      <c r="H664" s="18" t="str">
        <f t="shared" si="50"/>
        <v/>
      </c>
      <c r="I664" s="18"/>
      <c r="J664" s="18" t="str">
        <f t="shared" si="51"/>
        <v/>
      </c>
      <c r="K664" s="18"/>
      <c r="L664" s="18"/>
      <c r="M664" s="18"/>
      <c r="N664" s="19" t="str">
        <f t="shared" si="52"/>
        <v/>
      </c>
      <c r="O664" s="15"/>
      <c r="P664" s="20" t="str">
        <f t="shared" si="53"/>
        <v/>
      </c>
      <c r="Q664" s="21" t="str">
        <f t="shared" si="54"/>
        <v/>
      </c>
    </row>
    <row r="665" spans="2:17" x14ac:dyDescent="0.2">
      <c r="B665" s="13" t="str">
        <f>IF(D665="","",COUNTA($D$5:D665))</f>
        <v/>
      </c>
      <c r="C665" s="14"/>
      <c r="D665" s="15"/>
      <c r="E665" s="16"/>
      <c r="F665" s="15"/>
      <c r="G665" s="18"/>
      <c r="H665" s="18" t="str">
        <f t="shared" si="50"/>
        <v/>
      </c>
      <c r="I665" s="18"/>
      <c r="J665" s="18" t="str">
        <f t="shared" si="51"/>
        <v/>
      </c>
      <c r="K665" s="18"/>
      <c r="L665" s="18"/>
      <c r="M665" s="18"/>
      <c r="N665" s="19" t="str">
        <f t="shared" si="52"/>
        <v/>
      </c>
      <c r="O665" s="15"/>
      <c r="P665" s="20" t="str">
        <f t="shared" si="53"/>
        <v/>
      </c>
      <c r="Q665" s="21" t="str">
        <f t="shared" si="54"/>
        <v/>
      </c>
    </row>
    <row r="666" spans="2:17" x14ac:dyDescent="0.2">
      <c r="B666" s="13" t="str">
        <f>IF(D666="","",COUNTA($D$5:D666))</f>
        <v/>
      </c>
      <c r="C666" s="14"/>
      <c r="D666" s="15"/>
      <c r="E666" s="16"/>
      <c r="F666" s="15"/>
      <c r="G666" s="18"/>
      <c r="H666" s="18" t="str">
        <f t="shared" si="50"/>
        <v/>
      </c>
      <c r="I666" s="18"/>
      <c r="J666" s="18" t="str">
        <f t="shared" si="51"/>
        <v/>
      </c>
      <c r="K666" s="18"/>
      <c r="L666" s="18"/>
      <c r="M666" s="18"/>
      <c r="N666" s="19" t="str">
        <f t="shared" si="52"/>
        <v/>
      </c>
      <c r="O666" s="15"/>
      <c r="P666" s="20" t="str">
        <f t="shared" si="53"/>
        <v/>
      </c>
      <c r="Q666" s="21" t="str">
        <f t="shared" si="54"/>
        <v/>
      </c>
    </row>
    <row r="667" spans="2:17" x14ac:dyDescent="0.2">
      <c r="B667" s="13" t="str">
        <f>IF(D667="","",COUNTA($D$5:D667))</f>
        <v/>
      </c>
      <c r="C667" s="14"/>
      <c r="D667" s="15"/>
      <c r="E667" s="16"/>
      <c r="F667" s="15"/>
      <c r="G667" s="18"/>
      <c r="H667" s="18" t="str">
        <f t="shared" si="50"/>
        <v/>
      </c>
      <c r="I667" s="18"/>
      <c r="J667" s="18" t="str">
        <f t="shared" si="51"/>
        <v/>
      </c>
      <c r="K667" s="18"/>
      <c r="L667" s="18"/>
      <c r="M667" s="18"/>
      <c r="N667" s="19" t="str">
        <f t="shared" si="52"/>
        <v/>
      </c>
      <c r="O667" s="15"/>
      <c r="P667" s="20" t="str">
        <f t="shared" si="53"/>
        <v/>
      </c>
      <c r="Q667" s="21" t="str">
        <f t="shared" si="54"/>
        <v/>
      </c>
    </row>
    <row r="668" spans="2:17" x14ac:dyDescent="0.2">
      <c r="B668" s="13" t="str">
        <f>IF(D668="","",COUNTA($D$5:D668))</f>
        <v/>
      </c>
      <c r="C668" s="14"/>
      <c r="D668" s="15"/>
      <c r="E668" s="16"/>
      <c r="F668" s="15"/>
      <c r="G668" s="18"/>
      <c r="H668" s="18" t="str">
        <f t="shared" si="50"/>
        <v/>
      </c>
      <c r="I668" s="18"/>
      <c r="J668" s="18" t="str">
        <f t="shared" si="51"/>
        <v/>
      </c>
      <c r="K668" s="18"/>
      <c r="L668" s="18"/>
      <c r="M668" s="18"/>
      <c r="N668" s="19" t="str">
        <f t="shared" si="52"/>
        <v/>
      </c>
      <c r="O668" s="15"/>
      <c r="P668" s="20" t="str">
        <f t="shared" si="53"/>
        <v/>
      </c>
      <c r="Q668" s="21" t="str">
        <f t="shared" si="54"/>
        <v/>
      </c>
    </row>
    <row r="669" spans="2:17" x14ac:dyDescent="0.2">
      <c r="B669" s="13" t="str">
        <f>IF(D669="","",COUNTA($D$5:D669))</f>
        <v/>
      </c>
      <c r="C669" s="14"/>
      <c r="D669" s="15"/>
      <c r="E669" s="16"/>
      <c r="F669" s="15"/>
      <c r="G669" s="18"/>
      <c r="H669" s="18" t="str">
        <f t="shared" si="50"/>
        <v/>
      </c>
      <c r="I669" s="18"/>
      <c r="J669" s="18" t="str">
        <f t="shared" si="51"/>
        <v/>
      </c>
      <c r="K669" s="18"/>
      <c r="L669" s="18"/>
      <c r="M669" s="18"/>
      <c r="N669" s="19" t="str">
        <f t="shared" si="52"/>
        <v/>
      </c>
      <c r="O669" s="15"/>
      <c r="P669" s="20" t="str">
        <f t="shared" si="53"/>
        <v/>
      </c>
      <c r="Q669" s="21" t="str">
        <f t="shared" si="54"/>
        <v/>
      </c>
    </row>
    <row r="670" spans="2:17" x14ac:dyDescent="0.2">
      <c r="B670" s="13" t="str">
        <f>IF(D670="","",COUNTA($D$5:D670))</f>
        <v/>
      </c>
      <c r="C670" s="14"/>
      <c r="D670" s="15"/>
      <c r="E670" s="16"/>
      <c r="F670" s="15"/>
      <c r="G670" s="18"/>
      <c r="H670" s="18" t="str">
        <f t="shared" si="50"/>
        <v/>
      </c>
      <c r="I670" s="18"/>
      <c r="J670" s="18" t="str">
        <f t="shared" si="51"/>
        <v/>
      </c>
      <c r="K670" s="18"/>
      <c r="L670" s="18"/>
      <c r="M670" s="18"/>
      <c r="N670" s="19" t="str">
        <f t="shared" si="52"/>
        <v/>
      </c>
      <c r="O670" s="15"/>
      <c r="P670" s="20" t="str">
        <f t="shared" si="53"/>
        <v/>
      </c>
      <c r="Q670" s="21" t="str">
        <f t="shared" si="54"/>
        <v/>
      </c>
    </row>
    <row r="671" spans="2:17" x14ac:dyDescent="0.2">
      <c r="B671" s="13" t="str">
        <f>IF(D671="","",COUNTA($D$5:D671))</f>
        <v/>
      </c>
      <c r="C671" s="14"/>
      <c r="D671" s="15"/>
      <c r="E671" s="16"/>
      <c r="F671" s="15"/>
      <c r="G671" s="18"/>
      <c r="H671" s="18" t="str">
        <f t="shared" si="50"/>
        <v/>
      </c>
      <c r="I671" s="18"/>
      <c r="J671" s="18" t="str">
        <f t="shared" si="51"/>
        <v/>
      </c>
      <c r="K671" s="18"/>
      <c r="L671" s="18"/>
      <c r="M671" s="18"/>
      <c r="N671" s="19" t="str">
        <f t="shared" si="52"/>
        <v/>
      </c>
      <c r="O671" s="15"/>
      <c r="P671" s="20" t="str">
        <f t="shared" si="53"/>
        <v/>
      </c>
      <c r="Q671" s="21" t="str">
        <f t="shared" si="54"/>
        <v/>
      </c>
    </row>
    <row r="672" spans="2:17" x14ac:dyDescent="0.2">
      <c r="B672" s="13" t="str">
        <f>IF(D672="","",COUNTA($D$5:D672))</f>
        <v/>
      </c>
      <c r="C672" s="14"/>
      <c r="D672" s="15"/>
      <c r="E672" s="16"/>
      <c r="F672" s="15"/>
      <c r="G672" s="18"/>
      <c r="H672" s="18" t="str">
        <f t="shared" si="50"/>
        <v/>
      </c>
      <c r="I672" s="18"/>
      <c r="J672" s="18" t="str">
        <f t="shared" si="51"/>
        <v/>
      </c>
      <c r="K672" s="18"/>
      <c r="L672" s="18"/>
      <c r="M672" s="18"/>
      <c r="N672" s="19" t="str">
        <f t="shared" si="52"/>
        <v/>
      </c>
      <c r="O672" s="15"/>
      <c r="P672" s="20" t="str">
        <f t="shared" si="53"/>
        <v/>
      </c>
      <c r="Q672" s="21" t="str">
        <f t="shared" si="54"/>
        <v/>
      </c>
    </row>
    <row r="673" spans="2:17" x14ac:dyDescent="0.2">
      <c r="B673" s="13" t="str">
        <f>IF(D673="","",COUNTA($D$5:D673))</f>
        <v/>
      </c>
      <c r="C673" s="14"/>
      <c r="D673" s="15"/>
      <c r="E673" s="16"/>
      <c r="F673" s="15"/>
      <c r="G673" s="18"/>
      <c r="H673" s="18" t="str">
        <f t="shared" si="50"/>
        <v/>
      </c>
      <c r="I673" s="18"/>
      <c r="J673" s="18" t="str">
        <f t="shared" si="51"/>
        <v/>
      </c>
      <c r="K673" s="18"/>
      <c r="L673" s="18"/>
      <c r="M673" s="18"/>
      <c r="N673" s="19" t="str">
        <f t="shared" si="52"/>
        <v/>
      </c>
      <c r="O673" s="15"/>
      <c r="P673" s="20" t="str">
        <f t="shared" si="53"/>
        <v/>
      </c>
      <c r="Q673" s="21" t="str">
        <f t="shared" si="54"/>
        <v/>
      </c>
    </row>
    <row r="674" spans="2:17" x14ac:dyDescent="0.2">
      <c r="B674" s="13" t="str">
        <f>IF(D674="","",COUNTA($D$5:D674))</f>
        <v/>
      </c>
      <c r="C674" s="14"/>
      <c r="D674" s="15"/>
      <c r="E674" s="16"/>
      <c r="F674" s="15"/>
      <c r="G674" s="18"/>
      <c r="H674" s="18" t="str">
        <f t="shared" si="50"/>
        <v/>
      </c>
      <c r="I674" s="18"/>
      <c r="J674" s="18" t="str">
        <f t="shared" si="51"/>
        <v/>
      </c>
      <c r="K674" s="18"/>
      <c r="L674" s="18"/>
      <c r="M674" s="18"/>
      <c r="N674" s="19" t="str">
        <f t="shared" si="52"/>
        <v/>
      </c>
      <c r="O674" s="15"/>
      <c r="P674" s="20" t="str">
        <f t="shared" si="53"/>
        <v/>
      </c>
      <c r="Q674" s="21" t="str">
        <f t="shared" si="54"/>
        <v/>
      </c>
    </row>
    <row r="675" spans="2:17" x14ac:dyDescent="0.2">
      <c r="B675" s="13" t="str">
        <f>IF(D675="","",COUNTA($D$5:D675))</f>
        <v/>
      </c>
      <c r="C675" s="14"/>
      <c r="D675" s="15"/>
      <c r="E675" s="16"/>
      <c r="F675" s="15"/>
      <c r="G675" s="18"/>
      <c r="H675" s="18" t="str">
        <f t="shared" si="50"/>
        <v/>
      </c>
      <c r="I675" s="18"/>
      <c r="J675" s="18" t="str">
        <f t="shared" si="51"/>
        <v/>
      </c>
      <c r="K675" s="18"/>
      <c r="L675" s="18"/>
      <c r="M675" s="18"/>
      <c r="N675" s="19" t="str">
        <f t="shared" si="52"/>
        <v/>
      </c>
      <c r="O675" s="15"/>
      <c r="P675" s="20" t="str">
        <f t="shared" si="53"/>
        <v/>
      </c>
      <c r="Q675" s="21" t="str">
        <f t="shared" si="54"/>
        <v/>
      </c>
    </row>
    <row r="676" spans="2:17" x14ac:dyDescent="0.2">
      <c r="B676" s="13" t="str">
        <f>IF(D676="","",COUNTA($D$5:D676))</f>
        <v/>
      </c>
      <c r="C676" s="14"/>
      <c r="D676" s="15"/>
      <c r="E676" s="16"/>
      <c r="F676" s="15"/>
      <c r="G676" s="18"/>
      <c r="H676" s="18" t="str">
        <f t="shared" si="50"/>
        <v/>
      </c>
      <c r="I676" s="18"/>
      <c r="J676" s="18" t="str">
        <f t="shared" si="51"/>
        <v/>
      </c>
      <c r="K676" s="18"/>
      <c r="L676" s="18"/>
      <c r="M676" s="18"/>
      <c r="N676" s="19" t="str">
        <f t="shared" si="52"/>
        <v/>
      </c>
      <c r="O676" s="15"/>
      <c r="P676" s="20" t="str">
        <f t="shared" si="53"/>
        <v/>
      </c>
      <c r="Q676" s="21" t="str">
        <f t="shared" si="54"/>
        <v/>
      </c>
    </row>
    <row r="677" spans="2:17" x14ac:dyDescent="0.2">
      <c r="B677" s="13" t="str">
        <f>IF(D677="","",COUNTA($D$5:D677))</f>
        <v/>
      </c>
      <c r="C677" s="14"/>
      <c r="D677" s="15"/>
      <c r="E677" s="16"/>
      <c r="F677" s="15"/>
      <c r="G677" s="18"/>
      <c r="H677" s="18" t="str">
        <f t="shared" si="50"/>
        <v/>
      </c>
      <c r="I677" s="18"/>
      <c r="J677" s="18" t="str">
        <f t="shared" si="51"/>
        <v/>
      </c>
      <c r="K677" s="18"/>
      <c r="L677" s="18"/>
      <c r="M677" s="18"/>
      <c r="N677" s="19" t="str">
        <f t="shared" si="52"/>
        <v/>
      </c>
      <c r="O677" s="15"/>
      <c r="P677" s="20" t="str">
        <f t="shared" si="53"/>
        <v/>
      </c>
      <c r="Q677" s="21" t="str">
        <f t="shared" si="54"/>
        <v/>
      </c>
    </row>
    <row r="678" spans="2:17" x14ac:dyDescent="0.2">
      <c r="B678" s="13" t="str">
        <f>IF(D678="","",COUNTA($D$5:D678))</f>
        <v/>
      </c>
      <c r="C678" s="14"/>
      <c r="D678" s="15"/>
      <c r="E678" s="16"/>
      <c r="F678" s="15"/>
      <c r="G678" s="18"/>
      <c r="H678" s="18" t="str">
        <f t="shared" si="50"/>
        <v/>
      </c>
      <c r="I678" s="18"/>
      <c r="J678" s="18" t="str">
        <f t="shared" si="51"/>
        <v/>
      </c>
      <c r="K678" s="18"/>
      <c r="L678" s="18"/>
      <c r="M678" s="18"/>
      <c r="N678" s="19" t="str">
        <f t="shared" si="52"/>
        <v/>
      </c>
      <c r="O678" s="15"/>
      <c r="P678" s="20" t="str">
        <f t="shared" si="53"/>
        <v/>
      </c>
      <c r="Q678" s="21" t="str">
        <f t="shared" si="54"/>
        <v/>
      </c>
    </row>
    <row r="679" spans="2:17" x14ac:dyDescent="0.2">
      <c r="B679" s="13" t="str">
        <f>IF(D679="","",COUNTA($D$5:D679))</f>
        <v/>
      </c>
      <c r="C679" s="14"/>
      <c r="D679" s="15"/>
      <c r="E679" s="16"/>
      <c r="F679" s="15"/>
      <c r="G679" s="18"/>
      <c r="H679" s="18" t="str">
        <f t="shared" si="50"/>
        <v/>
      </c>
      <c r="I679" s="18"/>
      <c r="J679" s="18" t="str">
        <f t="shared" si="51"/>
        <v/>
      </c>
      <c r="K679" s="18"/>
      <c r="L679" s="18"/>
      <c r="M679" s="18"/>
      <c r="N679" s="19" t="str">
        <f t="shared" si="52"/>
        <v/>
      </c>
      <c r="O679" s="15"/>
      <c r="P679" s="20" t="str">
        <f t="shared" si="53"/>
        <v/>
      </c>
      <c r="Q679" s="21" t="str">
        <f t="shared" si="54"/>
        <v/>
      </c>
    </row>
    <row r="680" spans="2:17" x14ac:dyDescent="0.2">
      <c r="B680" s="13" t="str">
        <f>IF(D680="","",COUNTA($D$5:D680))</f>
        <v/>
      </c>
      <c r="C680" s="14"/>
      <c r="D680" s="15"/>
      <c r="E680" s="16"/>
      <c r="F680" s="15"/>
      <c r="G680" s="18"/>
      <c r="H680" s="18" t="str">
        <f t="shared" si="50"/>
        <v/>
      </c>
      <c r="I680" s="18"/>
      <c r="J680" s="18" t="str">
        <f t="shared" si="51"/>
        <v/>
      </c>
      <c r="K680" s="18"/>
      <c r="L680" s="18"/>
      <c r="M680" s="18"/>
      <c r="N680" s="19" t="str">
        <f t="shared" si="52"/>
        <v/>
      </c>
      <c r="O680" s="15"/>
      <c r="P680" s="20" t="str">
        <f t="shared" si="53"/>
        <v/>
      </c>
      <c r="Q680" s="21" t="str">
        <f t="shared" si="54"/>
        <v/>
      </c>
    </row>
    <row r="681" spans="2:17" x14ac:dyDescent="0.2">
      <c r="B681" s="13" t="str">
        <f>IF(D681="","",COUNTA($D$5:D681))</f>
        <v/>
      </c>
      <c r="C681" s="14"/>
      <c r="D681" s="15"/>
      <c r="E681" s="16"/>
      <c r="F681" s="15"/>
      <c r="G681" s="18"/>
      <c r="H681" s="18" t="str">
        <f t="shared" si="50"/>
        <v/>
      </c>
      <c r="I681" s="18"/>
      <c r="J681" s="18" t="str">
        <f t="shared" si="51"/>
        <v/>
      </c>
      <c r="K681" s="18"/>
      <c r="L681" s="18"/>
      <c r="M681" s="18"/>
      <c r="N681" s="19" t="str">
        <f t="shared" si="52"/>
        <v/>
      </c>
      <c r="O681" s="15"/>
      <c r="P681" s="20" t="str">
        <f t="shared" si="53"/>
        <v/>
      </c>
      <c r="Q681" s="21" t="str">
        <f t="shared" si="54"/>
        <v/>
      </c>
    </row>
    <row r="682" spans="2:17" x14ac:dyDescent="0.2">
      <c r="B682" s="13" t="str">
        <f>IF(D682="","",COUNTA($D$5:D682))</f>
        <v/>
      </c>
      <c r="C682" s="14"/>
      <c r="D682" s="15"/>
      <c r="E682" s="16"/>
      <c r="F682" s="15"/>
      <c r="G682" s="18"/>
      <c r="H682" s="18" t="str">
        <f t="shared" si="50"/>
        <v/>
      </c>
      <c r="I682" s="18"/>
      <c r="J682" s="18" t="str">
        <f t="shared" si="51"/>
        <v/>
      </c>
      <c r="K682" s="18"/>
      <c r="L682" s="18"/>
      <c r="M682" s="18"/>
      <c r="N682" s="19" t="str">
        <f t="shared" si="52"/>
        <v/>
      </c>
      <c r="O682" s="15"/>
      <c r="P682" s="20" t="str">
        <f t="shared" si="53"/>
        <v/>
      </c>
      <c r="Q682" s="21" t="str">
        <f t="shared" si="54"/>
        <v/>
      </c>
    </row>
    <row r="683" spans="2:17" x14ac:dyDescent="0.2">
      <c r="B683" s="13" t="str">
        <f>IF(D683="","",COUNTA($D$5:D683))</f>
        <v/>
      </c>
      <c r="C683" s="14"/>
      <c r="D683" s="15"/>
      <c r="E683" s="16"/>
      <c r="F683" s="15"/>
      <c r="G683" s="18"/>
      <c r="H683" s="18" t="str">
        <f t="shared" si="50"/>
        <v/>
      </c>
      <c r="I683" s="18"/>
      <c r="J683" s="18" t="str">
        <f t="shared" si="51"/>
        <v/>
      </c>
      <c r="K683" s="18"/>
      <c r="L683" s="18"/>
      <c r="M683" s="18"/>
      <c r="N683" s="19" t="str">
        <f t="shared" si="52"/>
        <v/>
      </c>
      <c r="O683" s="15"/>
      <c r="P683" s="20" t="str">
        <f t="shared" si="53"/>
        <v/>
      </c>
      <c r="Q683" s="21" t="str">
        <f t="shared" si="54"/>
        <v/>
      </c>
    </row>
    <row r="684" spans="2:17" x14ac:dyDescent="0.2">
      <c r="B684" s="13" t="str">
        <f>IF(D684="","",COUNTA($D$5:D684))</f>
        <v/>
      </c>
      <c r="C684" s="14"/>
      <c r="D684" s="15"/>
      <c r="E684" s="16"/>
      <c r="F684" s="15"/>
      <c r="G684" s="18"/>
      <c r="H684" s="18" t="str">
        <f t="shared" si="50"/>
        <v/>
      </c>
      <c r="I684" s="18"/>
      <c r="J684" s="18" t="str">
        <f t="shared" si="51"/>
        <v/>
      </c>
      <c r="K684" s="18"/>
      <c r="L684" s="18"/>
      <c r="M684" s="18"/>
      <c r="N684" s="19" t="str">
        <f t="shared" si="52"/>
        <v/>
      </c>
      <c r="O684" s="15"/>
      <c r="P684" s="20" t="str">
        <f t="shared" si="53"/>
        <v/>
      </c>
      <c r="Q684" s="21" t="str">
        <f t="shared" si="54"/>
        <v/>
      </c>
    </row>
    <row r="685" spans="2:17" x14ac:dyDescent="0.2">
      <c r="B685" s="13" t="str">
        <f>IF(D685="","",COUNTA($D$5:D685))</f>
        <v/>
      </c>
      <c r="C685" s="14"/>
      <c r="D685" s="15"/>
      <c r="E685" s="16"/>
      <c r="F685" s="15"/>
      <c r="G685" s="18"/>
      <c r="H685" s="18" t="str">
        <f t="shared" si="50"/>
        <v/>
      </c>
      <c r="I685" s="18"/>
      <c r="J685" s="18" t="str">
        <f t="shared" si="51"/>
        <v/>
      </c>
      <c r="K685" s="18"/>
      <c r="L685" s="18"/>
      <c r="M685" s="18"/>
      <c r="N685" s="19" t="str">
        <f t="shared" si="52"/>
        <v/>
      </c>
      <c r="O685" s="15"/>
      <c r="P685" s="20" t="str">
        <f t="shared" si="53"/>
        <v/>
      </c>
      <c r="Q685" s="21" t="str">
        <f t="shared" si="54"/>
        <v/>
      </c>
    </row>
    <row r="686" spans="2:17" x14ac:dyDescent="0.2">
      <c r="B686" s="13" t="str">
        <f>IF(D686="","",COUNTA($D$5:D686))</f>
        <v/>
      </c>
      <c r="C686" s="14"/>
      <c r="D686" s="15"/>
      <c r="E686" s="16"/>
      <c r="F686" s="15"/>
      <c r="G686" s="18"/>
      <c r="H686" s="18" t="str">
        <f t="shared" si="50"/>
        <v/>
      </c>
      <c r="I686" s="18"/>
      <c r="J686" s="18" t="str">
        <f t="shared" si="51"/>
        <v/>
      </c>
      <c r="K686" s="18"/>
      <c r="L686" s="18"/>
      <c r="M686" s="18"/>
      <c r="N686" s="19" t="str">
        <f t="shared" si="52"/>
        <v/>
      </c>
      <c r="O686" s="15"/>
      <c r="P686" s="20" t="str">
        <f t="shared" si="53"/>
        <v/>
      </c>
      <c r="Q686" s="21" t="str">
        <f t="shared" si="54"/>
        <v/>
      </c>
    </row>
    <row r="687" spans="2:17" x14ac:dyDescent="0.2">
      <c r="B687" s="13" t="str">
        <f>IF(D687="","",COUNTA($D$5:D687))</f>
        <v/>
      </c>
      <c r="C687" s="14"/>
      <c r="D687" s="15"/>
      <c r="E687" s="16"/>
      <c r="F687" s="15"/>
      <c r="G687" s="18"/>
      <c r="H687" s="18" t="str">
        <f t="shared" si="50"/>
        <v/>
      </c>
      <c r="I687" s="18"/>
      <c r="J687" s="18" t="str">
        <f t="shared" si="51"/>
        <v/>
      </c>
      <c r="K687" s="18"/>
      <c r="L687" s="18"/>
      <c r="M687" s="18"/>
      <c r="N687" s="19" t="str">
        <f t="shared" si="52"/>
        <v/>
      </c>
      <c r="O687" s="15"/>
      <c r="P687" s="20" t="str">
        <f t="shared" si="53"/>
        <v/>
      </c>
      <c r="Q687" s="21" t="str">
        <f t="shared" si="54"/>
        <v/>
      </c>
    </row>
    <row r="688" spans="2:17" x14ac:dyDescent="0.2">
      <c r="B688" s="13" t="str">
        <f>IF(D688="","",COUNTA($D$5:D688))</f>
        <v/>
      </c>
      <c r="C688" s="14"/>
      <c r="D688" s="15"/>
      <c r="E688" s="16"/>
      <c r="F688" s="15"/>
      <c r="G688" s="18"/>
      <c r="H688" s="18" t="str">
        <f t="shared" si="50"/>
        <v/>
      </c>
      <c r="I688" s="18"/>
      <c r="J688" s="18" t="str">
        <f t="shared" si="51"/>
        <v/>
      </c>
      <c r="K688" s="18"/>
      <c r="L688" s="18"/>
      <c r="M688" s="18"/>
      <c r="N688" s="19" t="str">
        <f t="shared" si="52"/>
        <v/>
      </c>
      <c r="O688" s="15"/>
      <c r="P688" s="20" t="str">
        <f t="shared" si="53"/>
        <v/>
      </c>
      <c r="Q688" s="21" t="str">
        <f t="shared" si="54"/>
        <v/>
      </c>
    </row>
    <row r="689" spans="2:17" x14ac:dyDescent="0.2">
      <c r="B689" s="13" t="str">
        <f>IF(D689="","",COUNTA($D$5:D689))</f>
        <v/>
      </c>
      <c r="C689" s="14"/>
      <c r="D689" s="15"/>
      <c r="E689" s="16"/>
      <c r="F689" s="15"/>
      <c r="G689" s="18"/>
      <c r="H689" s="18" t="str">
        <f t="shared" si="50"/>
        <v/>
      </c>
      <c r="I689" s="18"/>
      <c r="J689" s="18" t="str">
        <f t="shared" si="51"/>
        <v/>
      </c>
      <c r="K689" s="18"/>
      <c r="L689" s="18"/>
      <c r="M689" s="18"/>
      <c r="N689" s="19" t="str">
        <f t="shared" si="52"/>
        <v/>
      </c>
      <c r="O689" s="15"/>
      <c r="P689" s="20" t="str">
        <f t="shared" si="53"/>
        <v/>
      </c>
      <c r="Q689" s="21" t="str">
        <f t="shared" si="54"/>
        <v/>
      </c>
    </row>
    <row r="690" spans="2:17" x14ac:dyDescent="0.2">
      <c r="B690" s="13" t="str">
        <f>IF(D690="","",COUNTA($D$5:D690))</f>
        <v/>
      </c>
      <c r="C690" s="14"/>
      <c r="D690" s="15"/>
      <c r="E690" s="16"/>
      <c r="F690" s="15"/>
      <c r="G690" s="18"/>
      <c r="H690" s="18" t="str">
        <f t="shared" si="50"/>
        <v/>
      </c>
      <c r="I690" s="18"/>
      <c r="J690" s="18" t="str">
        <f t="shared" si="51"/>
        <v/>
      </c>
      <c r="K690" s="18"/>
      <c r="L690" s="18"/>
      <c r="M690" s="18"/>
      <c r="N690" s="19" t="str">
        <f t="shared" si="52"/>
        <v/>
      </c>
      <c r="O690" s="15"/>
      <c r="P690" s="20" t="str">
        <f t="shared" si="53"/>
        <v/>
      </c>
      <c r="Q690" s="21" t="str">
        <f t="shared" si="54"/>
        <v/>
      </c>
    </row>
    <row r="691" spans="2:17" x14ac:dyDescent="0.2">
      <c r="B691" s="13" t="str">
        <f>IF(D691="","",COUNTA($D$5:D691))</f>
        <v/>
      </c>
      <c r="C691" s="14"/>
      <c r="D691" s="15"/>
      <c r="E691" s="16"/>
      <c r="F691" s="15"/>
      <c r="G691" s="18"/>
      <c r="H691" s="18" t="str">
        <f t="shared" si="50"/>
        <v/>
      </c>
      <c r="I691" s="18"/>
      <c r="J691" s="18" t="str">
        <f t="shared" si="51"/>
        <v/>
      </c>
      <c r="K691" s="18"/>
      <c r="L691" s="18"/>
      <c r="M691" s="18"/>
      <c r="N691" s="19" t="str">
        <f t="shared" si="52"/>
        <v/>
      </c>
      <c r="O691" s="15"/>
      <c r="P691" s="20" t="str">
        <f t="shared" si="53"/>
        <v/>
      </c>
      <c r="Q691" s="21" t="str">
        <f t="shared" si="54"/>
        <v/>
      </c>
    </row>
    <row r="692" spans="2:17" x14ac:dyDescent="0.2">
      <c r="B692" s="13" t="str">
        <f>IF(D692="","",COUNTA($D$5:D692))</f>
        <v/>
      </c>
      <c r="C692" s="14"/>
      <c r="D692" s="15"/>
      <c r="E692" s="16"/>
      <c r="F692" s="15"/>
      <c r="G692" s="18"/>
      <c r="H692" s="18" t="str">
        <f t="shared" si="50"/>
        <v/>
      </c>
      <c r="I692" s="18"/>
      <c r="J692" s="18" t="str">
        <f t="shared" si="51"/>
        <v/>
      </c>
      <c r="K692" s="18"/>
      <c r="L692" s="18"/>
      <c r="M692" s="18"/>
      <c r="N692" s="19" t="str">
        <f t="shared" si="52"/>
        <v/>
      </c>
      <c r="O692" s="15"/>
      <c r="P692" s="20" t="str">
        <f t="shared" si="53"/>
        <v/>
      </c>
      <c r="Q692" s="21" t="str">
        <f t="shared" si="54"/>
        <v/>
      </c>
    </row>
    <row r="693" spans="2:17" x14ac:dyDescent="0.2">
      <c r="B693" s="13" t="str">
        <f>IF(D693="","",COUNTA($D$5:D693))</f>
        <v/>
      </c>
      <c r="C693" s="14"/>
      <c r="D693" s="15"/>
      <c r="E693" s="16"/>
      <c r="F693" s="15"/>
      <c r="G693" s="18"/>
      <c r="H693" s="18" t="str">
        <f t="shared" si="50"/>
        <v/>
      </c>
      <c r="I693" s="18"/>
      <c r="J693" s="18" t="str">
        <f t="shared" si="51"/>
        <v/>
      </c>
      <c r="K693" s="18"/>
      <c r="L693" s="18"/>
      <c r="M693" s="18"/>
      <c r="N693" s="19" t="str">
        <f t="shared" si="52"/>
        <v/>
      </c>
      <c r="O693" s="15"/>
      <c r="P693" s="20" t="str">
        <f t="shared" si="53"/>
        <v/>
      </c>
      <c r="Q693" s="21" t="str">
        <f t="shared" si="54"/>
        <v/>
      </c>
    </row>
    <row r="694" spans="2:17" x14ac:dyDescent="0.2">
      <c r="B694" s="13" t="str">
        <f>IF(D694="","",COUNTA($D$5:D694))</f>
        <v/>
      </c>
      <c r="C694" s="14"/>
      <c r="D694" s="15"/>
      <c r="E694" s="16"/>
      <c r="F694" s="15"/>
      <c r="G694" s="18"/>
      <c r="H694" s="18" t="str">
        <f t="shared" si="50"/>
        <v/>
      </c>
      <c r="I694" s="18"/>
      <c r="J694" s="18" t="str">
        <f t="shared" si="51"/>
        <v/>
      </c>
      <c r="K694" s="18"/>
      <c r="L694" s="18"/>
      <c r="M694" s="18"/>
      <c r="N694" s="19" t="str">
        <f t="shared" si="52"/>
        <v/>
      </c>
      <c r="O694" s="15"/>
      <c r="P694" s="20" t="str">
        <f t="shared" si="53"/>
        <v/>
      </c>
      <c r="Q694" s="21" t="str">
        <f t="shared" si="54"/>
        <v/>
      </c>
    </row>
    <row r="695" spans="2:17" x14ac:dyDescent="0.2">
      <c r="B695" s="13" t="str">
        <f>IF(D695="","",COUNTA($D$5:D695))</f>
        <v/>
      </c>
      <c r="C695" s="14"/>
      <c r="D695" s="15"/>
      <c r="E695" s="16"/>
      <c r="F695" s="15"/>
      <c r="G695" s="18"/>
      <c r="H695" s="18" t="str">
        <f t="shared" si="50"/>
        <v/>
      </c>
      <c r="I695" s="18"/>
      <c r="J695" s="18" t="str">
        <f t="shared" si="51"/>
        <v/>
      </c>
      <c r="K695" s="18"/>
      <c r="L695" s="18"/>
      <c r="M695" s="18"/>
      <c r="N695" s="19" t="str">
        <f t="shared" si="52"/>
        <v/>
      </c>
      <c r="O695" s="15"/>
      <c r="P695" s="20" t="str">
        <f t="shared" si="53"/>
        <v/>
      </c>
      <c r="Q695" s="21" t="str">
        <f t="shared" si="54"/>
        <v/>
      </c>
    </row>
    <row r="696" spans="2:17" x14ac:dyDescent="0.2">
      <c r="B696" s="13" t="str">
        <f>IF(D696="","",COUNTA($D$5:D696))</f>
        <v/>
      </c>
      <c r="C696" s="14"/>
      <c r="D696" s="15"/>
      <c r="E696" s="16"/>
      <c r="F696" s="15"/>
      <c r="G696" s="18"/>
      <c r="H696" s="18" t="str">
        <f t="shared" si="50"/>
        <v/>
      </c>
      <c r="I696" s="18"/>
      <c r="J696" s="18" t="str">
        <f t="shared" si="51"/>
        <v/>
      </c>
      <c r="K696" s="18"/>
      <c r="L696" s="18"/>
      <c r="M696" s="18"/>
      <c r="N696" s="19" t="str">
        <f t="shared" si="52"/>
        <v/>
      </c>
      <c r="O696" s="15"/>
      <c r="P696" s="20" t="str">
        <f t="shared" si="53"/>
        <v/>
      </c>
      <c r="Q696" s="21" t="str">
        <f t="shared" si="54"/>
        <v/>
      </c>
    </row>
    <row r="697" spans="2:17" x14ac:dyDescent="0.2">
      <c r="B697" s="13" t="str">
        <f>IF(D697="","",COUNTA($D$5:D697))</f>
        <v/>
      </c>
      <c r="C697" s="14"/>
      <c r="D697" s="15"/>
      <c r="E697" s="16"/>
      <c r="F697" s="15"/>
      <c r="G697" s="18"/>
      <c r="H697" s="18" t="str">
        <f t="shared" si="50"/>
        <v/>
      </c>
      <c r="I697" s="18"/>
      <c r="J697" s="18" t="str">
        <f t="shared" si="51"/>
        <v/>
      </c>
      <c r="K697" s="18"/>
      <c r="L697" s="18"/>
      <c r="M697" s="18"/>
      <c r="N697" s="19" t="str">
        <f t="shared" si="52"/>
        <v/>
      </c>
      <c r="O697" s="15"/>
      <c r="P697" s="20" t="str">
        <f t="shared" si="53"/>
        <v/>
      </c>
      <c r="Q697" s="21" t="str">
        <f t="shared" si="54"/>
        <v/>
      </c>
    </row>
    <row r="698" spans="2:17" x14ac:dyDescent="0.2">
      <c r="B698" s="13" t="str">
        <f>IF(D698="","",COUNTA($D$5:D698))</f>
        <v/>
      </c>
      <c r="C698" s="14"/>
      <c r="D698" s="15"/>
      <c r="E698" s="16"/>
      <c r="F698" s="15"/>
      <c r="G698" s="18"/>
      <c r="H698" s="18" t="str">
        <f t="shared" si="50"/>
        <v/>
      </c>
      <c r="I698" s="18"/>
      <c r="J698" s="18" t="str">
        <f t="shared" si="51"/>
        <v/>
      </c>
      <c r="K698" s="18"/>
      <c r="L698" s="18"/>
      <c r="M698" s="18"/>
      <c r="N698" s="19" t="str">
        <f t="shared" si="52"/>
        <v/>
      </c>
      <c r="O698" s="15"/>
      <c r="P698" s="20" t="str">
        <f t="shared" si="53"/>
        <v/>
      </c>
      <c r="Q698" s="21" t="str">
        <f t="shared" si="54"/>
        <v/>
      </c>
    </row>
    <row r="699" spans="2:17" x14ac:dyDescent="0.2">
      <c r="B699" s="13" t="str">
        <f>IF(D699="","",COUNTA($D$5:D699))</f>
        <v/>
      </c>
      <c r="C699" s="14"/>
      <c r="D699" s="15"/>
      <c r="E699" s="16"/>
      <c r="F699" s="15"/>
      <c r="G699" s="18"/>
      <c r="H699" s="18" t="str">
        <f t="shared" si="50"/>
        <v/>
      </c>
      <c r="I699" s="18"/>
      <c r="J699" s="18" t="str">
        <f t="shared" si="51"/>
        <v/>
      </c>
      <c r="K699" s="18"/>
      <c r="L699" s="18"/>
      <c r="M699" s="18"/>
      <c r="N699" s="19" t="str">
        <f t="shared" si="52"/>
        <v/>
      </c>
      <c r="O699" s="15"/>
      <c r="P699" s="20" t="str">
        <f t="shared" si="53"/>
        <v/>
      </c>
      <c r="Q699" s="21" t="str">
        <f t="shared" si="54"/>
        <v/>
      </c>
    </row>
    <row r="700" spans="2:17" x14ac:dyDescent="0.2">
      <c r="B700" s="13" t="str">
        <f>IF(D700="","",COUNTA($D$5:D700))</f>
        <v/>
      </c>
      <c r="C700" s="14"/>
      <c r="D700" s="15"/>
      <c r="E700" s="16"/>
      <c r="F700" s="15"/>
      <c r="G700" s="18"/>
      <c r="H700" s="18" t="str">
        <f t="shared" si="50"/>
        <v/>
      </c>
      <c r="I700" s="18"/>
      <c r="J700" s="18" t="str">
        <f t="shared" si="51"/>
        <v/>
      </c>
      <c r="K700" s="18"/>
      <c r="L700" s="18"/>
      <c r="M700" s="18"/>
      <c r="N700" s="19" t="str">
        <f t="shared" si="52"/>
        <v/>
      </c>
      <c r="O700" s="15"/>
      <c r="P700" s="20" t="str">
        <f t="shared" si="53"/>
        <v/>
      </c>
      <c r="Q700" s="21" t="str">
        <f t="shared" si="54"/>
        <v/>
      </c>
    </row>
    <row r="701" spans="2:17" x14ac:dyDescent="0.2">
      <c r="B701" s="13" t="str">
        <f>IF(D701="","",COUNTA($D$5:D701))</f>
        <v/>
      </c>
      <c r="C701" s="14"/>
      <c r="D701" s="15"/>
      <c r="E701" s="16"/>
      <c r="F701" s="15"/>
      <c r="G701" s="18"/>
      <c r="H701" s="18" t="str">
        <f t="shared" si="50"/>
        <v/>
      </c>
      <c r="I701" s="18"/>
      <c r="J701" s="18" t="str">
        <f t="shared" si="51"/>
        <v/>
      </c>
      <c r="K701" s="18"/>
      <c r="L701" s="18"/>
      <c r="M701" s="18"/>
      <c r="N701" s="19" t="str">
        <f t="shared" si="52"/>
        <v/>
      </c>
      <c r="O701" s="15"/>
      <c r="P701" s="20" t="str">
        <f t="shared" si="53"/>
        <v/>
      </c>
      <c r="Q701" s="21" t="str">
        <f t="shared" si="54"/>
        <v/>
      </c>
    </row>
    <row r="702" spans="2:17" x14ac:dyDescent="0.2">
      <c r="B702" s="13" t="str">
        <f>IF(D702="","",COUNTA($D$5:D702))</f>
        <v/>
      </c>
      <c r="C702" s="14"/>
      <c r="D702" s="15"/>
      <c r="E702" s="16"/>
      <c r="F702" s="15"/>
      <c r="G702" s="18"/>
      <c r="H702" s="18" t="str">
        <f t="shared" si="50"/>
        <v/>
      </c>
      <c r="I702" s="18"/>
      <c r="J702" s="18" t="str">
        <f t="shared" si="51"/>
        <v/>
      </c>
      <c r="K702" s="18"/>
      <c r="L702" s="18"/>
      <c r="M702" s="18"/>
      <c r="N702" s="19" t="str">
        <f t="shared" si="52"/>
        <v/>
      </c>
      <c r="O702" s="15"/>
      <c r="P702" s="20" t="str">
        <f t="shared" si="53"/>
        <v/>
      </c>
      <c r="Q702" s="21" t="str">
        <f t="shared" si="54"/>
        <v/>
      </c>
    </row>
    <row r="703" spans="2:17" x14ac:dyDescent="0.2">
      <c r="B703" s="13" t="str">
        <f>IF(D703="","",COUNTA($D$5:D703))</f>
        <v/>
      </c>
      <c r="C703" s="14"/>
      <c r="D703" s="15"/>
      <c r="E703" s="16"/>
      <c r="F703" s="15"/>
      <c r="G703" s="18"/>
      <c r="H703" s="18" t="str">
        <f t="shared" si="50"/>
        <v/>
      </c>
      <c r="I703" s="18"/>
      <c r="J703" s="18" t="str">
        <f t="shared" si="51"/>
        <v/>
      </c>
      <c r="K703" s="18"/>
      <c r="L703" s="18"/>
      <c r="M703" s="18"/>
      <c r="N703" s="19" t="str">
        <f t="shared" si="52"/>
        <v/>
      </c>
      <c r="O703" s="15"/>
      <c r="P703" s="20" t="str">
        <f t="shared" si="53"/>
        <v/>
      </c>
      <c r="Q703" s="21" t="str">
        <f t="shared" si="54"/>
        <v/>
      </c>
    </row>
    <row r="704" spans="2:17" x14ac:dyDescent="0.2">
      <c r="B704" s="13" t="str">
        <f>IF(D704="","",COUNTA($D$5:D704))</f>
        <v/>
      </c>
      <c r="C704" s="14"/>
      <c r="D704" s="15"/>
      <c r="E704" s="16"/>
      <c r="F704" s="15"/>
      <c r="G704" s="18"/>
      <c r="H704" s="18" t="str">
        <f t="shared" si="50"/>
        <v/>
      </c>
      <c r="I704" s="18"/>
      <c r="J704" s="18" t="str">
        <f t="shared" si="51"/>
        <v/>
      </c>
      <c r="K704" s="18"/>
      <c r="L704" s="18"/>
      <c r="M704" s="18"/>
      <c r="N704" s="19" t="str">
        <f t="shared" si="52"/>
        <v/>
      </c>
      <c r="O704" s="15"/>
      <c r="P704" s="20" t="str">
        <f t="shared" si="53"/>
        <v/>
      </c>
      <c r="Q704" s="21" t="str">
        <f t="shared" si="54"/>
        <v/>
      </c>
    </row>
    <row r="705" spans="2:17" x14ac:dyDescent="0.2">
      <c r="B705" s="13" t="str">
        <f>IF(D705="","",COUNTA($D$5:D705))</f>
        <v/>
      </c>
      <c r="C705" s="14"/>
      <c r="D705" s="15"/>
      <c r="E705" s="16"/>
      <c r="F705" s="15"/>
      <c r="G705" s="18"/>
      <c r="H705" s="18" t="str">
        <f t="shared" si="50"/>
        <v/>
      </c>
      <c r="I705" s="18"/>
      <c r="J705" s="18" t="str">
        <f t="shared" si="51"/>
        <v/>
      </c>
      <c r="K705" s="18"/>
      <c r="L705" s="18"/>
      <c r="M705" s="18"/>
      <c r="N705" s="19" t="str">
        <f t="shared" si="52"/>
        <v/>
      </c>
      <c r="O705" s="15"/>
      <c r="P705" s="20" t="str">
        <f t="shared" si="53"/>
        <v/>
      </c>
      <c r="Q705" s="21" t="str">
        <f t="shared" si="54"/>
        <v/>
      </c>
    </row>
    <row r="706" spans="2:17" x14ac:dyDescent="0.2">
      <c r="B706" s="13" t="str">
        <f>IF(D706="","",COUNTA($D$5:D706))</f>
        <v/>
      </c>
      <c r="C706" s="14"/>
      <c r="D706" s="15"/>
      <c r="E706" s="16"/>
      <c r="F706" s="15"/>
      <c r="G706" s="18"/>
      <c r="H706" s="18" t="str">
        <f t="shared" si="50"/>
        <v/>
      </c>
      <c r="I706" s="18"/>
      <c r="J706" s="18" t="str">
        <f t="shared" si="51"/>
        <v/>
      </c>
      <c r="K706" s="18"/>
      <c r="L706" s="18"/>
      <c r="M706" s="18"/>
      <c r="N706" s="19" t="str">
        <f t="shared" si="52"/>
        <v/>
      </c>
      <c r="O706" s="15"/>
      <c r="P706" s="20" t="str">
        <f t="shared" si="53"/>
        <v/>
      </c>
      <c r="Q706" s="21" t="str">
        <f t="shared" si="54"/>
        <v/>
      </c>
    </row>
    <row r="707" spans="2:17" x14ac:dyDescent="0.2">
      <c r="B707" s="13" t="str">
        <f>IF(D707="","",COUNTA($D$5:D707))</f>
        <v/>
      </c>
      <c r="C707" s="14"/>
      <c r="D707" s="15"/>
      <c r="E707" s="16"/>
      <c r="F707" s="15"/>
      <c r="G707" s="18"/>
      <c r="H707" s="18" t="str">
        <f t="shared" si="50"/>
        <v/>
      </c>
      <c r="I707" s="18"/>
      <c r="J707" s="18" t="str">
        <f t="shared" si="51"/>
        <v/>
      </c>
      <c r="K707" s="18"/>
      <c r="L707" s="18"/>
      <c r="M707" s="18"/>
      <c r="N707" s="19" t="str">
        <f t="shared" si="52"/>
        <v/>
      </c>
      <c r="O707" s="15"/>
      <c r="P707" s="20" t="str">
        <f t="shared" si="53"/>
        <v/>
      </c>
      <c r="Q707" s="21" t="str">
        <f t="shared" si="54"/>
        <v/>
      </c>
    </row>
    <row r="708" spans="2:17" x14ac:dyDescent="0.2">
      <c r="B708" s="13" t="str">
        <f>IF(D708="","",COUNTA($D$5:D708))</f>
        <v/>
      </c>
      <c r="C708" s="14"/>
      <c r="D708" s="15"/>
      <c r="E708" s="16"/>
      <c r="F708" s="15"/>
      <c r="G708" s="18"/>
      <c r="H708" s="18" t="str">
        <f t="shared" si="50"/>
        <v/>
      </c>
      <c r="I708" s="18"/>
      <c r="J708" s="18" t="str">
        <f t="shared" si="51"/>
        <v/>
      </c>
      <c r="K708" s="18"/>
      <c r="L708" s="18"/>
      <c r="M708" s="18"/>
      <c r="N708" s="19" t="str">
        <f t="shared" si="52"/>
        <v/>
      </c>
      <c r="O708" s="15"/>
      <c r="P708" s="20" t="str">
        <f t="shared" si="53"/>
        <v/>
      </c>
      <c r="Q708" s="21" t="str">
        <f t="shared" si="54"/>
        <v/>
      </c>
    </row>
    <row r="709" spans="2:17" x14ac:dyDescent="0.2">
      <c r="B709" s="13" t="str">
        <f>IF(D709="","",COUNTA($D$5:D709))</f>
        <v/>
      </c>
      <c r="C709" s="14"/>
      <c r="D709" s="15"/>
      <c r="E709" s="16"/>
      <c r="F709" s="15"/>
      <c r="G709" s="18"/>
      <c r="H709" s="18" t="str">
        <f t="shared" ref="H709:H772" si="55">IF(G709="","",ROUND(G709*Cota1,2))</f>
        <v/>
      </c>
      <c r="I709" s="18"/>
      <c r="J709" s="18" t="str">
        <f t="shared" ref="J709:J772" si="56">IF(I709="","",ROUND(I709*Cota2,2))</f>
        <v/>
      </c>
      <c r="K709" s="18"/>
      <c r="L709" s="18"/>
      <c r="M709" s="18"/>
      <c r="N709" s="19" t="str">
        <f t="shared" ref="N709:N772" si="57">IF(D709="","",N(G709)+N(H709)+N(I709)+N(J709)+N(K709)+N(L709)+N(M709))</f>
        <v/>
      </c>
      <c r="O709" s="15"/>
      <c r="P709" s="20" t="str">
        <f t="shared" ref="P709:P772" si="58">IF(NOT(ISNUMBER(C709)),"",WORKDAY(C709,ZileEF,Sarbatori))</f>
        <v/>
      </c>
      <c r="Q709" s="21" t="str">
        <f t="shared" ref="Q709:Q772" si="59">IF(AND(C709="",D709=""),"",TRIM(IF(OR(NOT(ISNUMBER(C709)),D709="",E709="",F709=""),"Date incomplete. ","")&amp;IF(COUNTIF($D$5:$D$1004,D709)&gt;1,"Număr de factură dublat. ","")&amp;IF(AND(N(G709)&lt;&gt;0,ABS(N(H709)-ROUND(G709*Cota1,2))&gt;0.05),"TVA 21% diferită de calcul. ","")&amp;IF(AND(N(I709)&lt;&gt;0,ABS(N(J709)-ROUND(I709*Cota2,2))&gt;0.05),"TVA 11% diferită de calcul. ","")&amp;IF(N709=0,"Fără valori. ","")&amp;IF(O709&lt;&gt;"Da",IF(AND(ISNUMBER(P709),AziJ&gt;P709),"Netransmisă în e-Factura – termen depășit. ","De transmis în e-Factura până la "&amp;RIGHT("0"&amp;DAY(P709),2)&amp;"."&amp;RIGHT("0"&amp;MONTH(P709),2)&amp;"."&amp;YEAR(P709)&amp;". "),"")))</f>
        <v/>
      </c>
    </row>
    <row r="710" spans="2:17" x14ac:dyDescent="0.2">
      <c r="B710" s="13" t="str">
        <f>IF(D710="","",COUNTA($D$5:D710))</f>
        <v/>
      </c>
      <c r="C710" s="14"/>
      <c r="D710" s="15"/>
      <c r="E710" s="16"/>
      <c r="F710" s="15"/>
      <c r="G710" s="18"/>
      <c r="H710" s="18" t="str">
        <f t="shared" si="55"/>
        <v/>
      </c>
      <c r="I710" s="18"/>
      <c r="J710" s="18" t="str">
        <f t="shared" si="56"/>
        <v/>
      </c>
      <c r="K710" s="18"/>
      <c r="L710" s="18"/>
      <c r="M710" s="18"/>
      <c r="N710" s="19" t="str">
        <f t="shared" si="57"/>
        <v/>
      </c>
      <c r="O710" s="15"/>
      <c r="P710" s="20" t="str">
        <f t="shared" si="58"/>
        <v/>
      </c>
      <c r="Q710" s="21" t="str">
        <f t="shared" si="59"/>
        <v/>
      </c>
    </row>
    <row r="711" spans="2:17" x14ac:dyDescent="0.2">
      <c r="B711" s="13" t="str">
        <f>IF(D711="","",COUNTA($D$5:D711))</f>
        <v/>
      </c>
      <c r="C711" s="14"/>
      <c r="D711" s="15"/>
      <c r="E711" s="16"/>
      <c r="F711" s="15"/>
      <c r="G711" s="18"/>
      <c r="H711" s="18" t="str">
        <f t="shared" si="55"/>
        <v/>
      </c>
      <c r="I711" s="18"/>
      <c r="J711" s="18" t="str">
        <f t="shared" si="56"/>
        <v/>
      </c>
      <c r="K711" s="18"/>
      <c r="L711" s="18"/>
      <c r="M711" s="18"/>
      <c r="N711" s="19" t="str">
        <f t="shared" si="57"/>
        <v/>
      </c>
      <c r="O711" s="15"/>
      <c r="P711" s="20" t="str">
        <f t="shared" si="58"/>
        <v/>
      </c>
      <c r="Q711" s="21" t="str">
        <f t="shared" si="59"/>
        <v/>
      </c>
    </row>
    <row r="712" spans="2:17" x14ac:dyDescent="0.2">
      <c r="B712" s="13" t="str">
        <f>IF(D712="","",COUNTA($D$5:D712))</f>
        <v/>
      </c>
      <c r="C712" s="14"/>
      <c r="D712" s="15"/>
      <c r="E712" s="16"/>
      <c r="F712" s="15"/>
      <c r="G712" s="18"/>
      <c r="H712" s="18" t="str">
        <f t="shared" si="55"/>
        <v/>
      </c>
      <c r="I712" s="18"/>
      <c r="J712" s="18" t="str">
        <f t="shared" si="56"/>
        <v/>
      </c>
      <c r="K712" s="18"/>
      <c r="L712" s="18"/>
      <c r="M712" s="18"/>
      <c r="N712" s="19" t="str">
        <f t="shared" si="57"/>
        <v/>
      </c>
      <c r="O712" s="15"/>
      <c r="P712" s="20" t="str">
        <f t="shared" si="58"/>
        <v/>
      </c>
      <c r="Q712" s="21" t="str">
        <f t="shared" si="59"/>
        <v/>
      </c>
    </row>
    <row r="713" spans="2:17" x14ac:dyDescent="0.2">
      <c r="B713" s="13" t="str">
        <f>IF(D713="","",COUNTA($D$5:D713))</f>
        <v/>
      </c>
      <c r="C713" s="14"/>
      <c r="D713" s="15"/>
      <c r="E713" s="16"/>
      <c r="F713" s="15"/>
      <c r="G713" s="18"/>
      <c r="H713" s="18" t="str">
        <f t="shared" si="55"/>
        <v/>
      </c>
      <c r="I713" s="18"/>
      <c r="J713" s="18" t="str">
        <f t="shared" si="56"/>
        <v/>
      </c>
      <c r="K713" s="18"/>
      <c r="L713" s="18"/>
      <c r="M713" s="18"/>
      <c r="N713" s="19" t="str">
        <f t="shared" si="57"/>
        <v/>
      </c>
      <c r="O713" s="15"/>
      <c r="P713" s="20" t="str">
        <f t="shared" si="58"/>
        <v/>
      </c>
      <c r="Q713" s="21" t="str">
        <f t="shared" si="59"/>
        <v/>
      </c>
    </row>
    <row r="714" spans="2:17" x14ac:dyDescent="0.2">
      <c r="B714" s="13" t="str">
        <f>IF(D714="","",COUNTA($D$5:D714))</f>
        <v/>
      </c>
      <c r="C714" s="14"/>
      <c r="D714" s="15"/>
      <c r="E714" s="16"/>
      <c r="F714" s="15"/>
      <c r="G714" s="18"/>
      <c r="H714" s="18" t="str">
        <f t="shared" si="55"/>
        <v/>
      </c>
      <c r="I714" s="18"/>
      <c r="J714" s="18" t="str">
        <f t="shared" si="56"/>
        <v/>
      </c>
      <c r="K714" s="18"/>
      <c r="L714" s="18"/>
      <c r="M714" s="18"/>
      <c r="N714" s="19" t="str">
        <f t="shared" si="57"/>
        <v/>
      </c>
      <c r="O714" s="15"/>
      <c r="P714" s="20" t="str">
        <f t="shared" si="58"/>
        <v/>
      </c>
      <c r="Q714" s="21" t="str">
        <f t="shared" si="59"/>
        <v/>
      </c>
    </row>
    <row r="715" spans="2:17" x14ac:dyDescent="0.2">
      <c r="B715" s="13" t="str">
        <f>IF(D715="","",COUNTA($D$5:D715))</f>
        <v/>
      </c>
      <c r="C715" s="14"/>
      <c r="D715" s="15"/>
      <c r="E715" s="16"/>
      <c r="F715" s="15"/>
      <c r="G715" s="18"/>
      <c r="H715" s="18" t="str">
        <f t="shared" si="55"/>
        <v/>
      </c>
      <c r="I715" s="18"/>
      <c r="J715" s="18" t="str">
        <f t="shared" si="56"/>
        <v/>
      </c>
      <c r="K715" s="18"/>
      <c r="L715" s="18"/>
      <c r="M715" s="18"/>
      <c r="N715" s="19" t="str">
        <f t="shared" si="57"/>
        <v/>
      </c>
      <c r="O715" s="15"/>
      <c r="P715" s="20" t="str">
        <f t="shared" si="58"/>
        <v/>
      </c>
      <c r="Q715" s="21" t="str">
        <f t="shared" si="59"/>
        <v/>
      </c>
    </row>
    <row r="716" spans="2:17" x14ac:dyDescent="0.2">
      <c r="B716" s="13" t="str">
        <f>IF(D716="","",COUNTA($D$5:D716))</f>
        <v/>
      </c>
      <c r="C716" s="14"/>
      <c r="D716" s="15"/>
      <c r="E716" s="16"/>
      <c r="F716" s="15"/>
      <c r="G716" s="18"/>
      <c r="H716" s="18" t="str">
        <f t="shared" si="55"/>
        <v/>
      </c>
      <c r="I716" s="18"/>
      <c r="J716" s="18" t="str">
        <f t="shared" si="56"/>
        <v/>
      </c>
      <c r="K716" s="18"/>
      <c r="L716" s="18"/>
      <c r="M716" s="18"/>
      <c r="N716" s="19" t="str">
        <f t="shared" si="57"/>
        <v/>
      </c>
      <c r="O716" s="15"/>
      <c r="P716" s="20" t="str">
        <f t="shared" si="58"/>
        <v/>
      </c>
      <c r="Q716" s="21" t="str">
        <f t="shared" si="59"/>
        <v/>
      </c>
    </row>
    <row r="717" spans="2:17" x14ac:dyDescent="0.2">
      <c r="B717" s="13" t="str">
        <f>IF(D717="","",COUNTA($D$5:D717))</f>
        <v/>
      </c>
      <c r="C717" s="14"/>
      <c r="D717" s="15"/>
      <c r="E717" s="16"/>
      <c r="F717" s="15"/>
      <c r="G717" s="18"/>
      <c r="H717" s="18" t="str">
        <f t="shared" si="55"/>
        <v/>
      </c>
      <c r="I717" s="18"/>
      <c r="J717" s="18" t="str">
        <f t="shared" si="56"/>
        <v/>
      </c>
      <c r="K717" s="18"/>
      <c r="L717" s="18"/>
      <c r="M717" s="18"/>
      <c r="N717" s="19" t="str">
        <f t="shared" si="57"/>
        <v/>
      </c>
      <c r="O717" s="15"/>
      <c r="P717" s="20" t="str">
        <f t="shared" si="58"/>
        <v/>
      </c>
      <c r="Q717" s="21" t="str">
        <f t="shared" si="59"/>
        <v/>
      </c>
    </row>
    <row r="718" spans="2:17" x14ac:dyDescent="0.2">
      <c r="B718" s="13" t="str">
        <f>IF(D718="","",COUNTA($D$5:D718))</f>
        <v/>
      </c>
      <c r="C718" s="14"/>
      <c r="D718" s="15"/>
      <c r="E718" s="16"/>
      <c r="F718" s="15"/>
      <c r="G718" s="18"/>
      <c r="H718" s="18" t="str">
        <f t="shared" si="55"/>
        <v/>
      </c>
      <c r="I718" s="18"/>
      <c r="J718" s="18" t="str">
        <f t="shared" si="56"/>
        <v/>
      </c>
      <c r="K718" s="18"/>
      <c r="L718" s="18"/>
      <c r="M718" s="18"/>
      <c r="N718" s="19" t="str">
        <f t="shared" si="57"/>
        <v/>
      </c>
      <c r="O718" s="15"/>
      <c r="P718" s="20" t="str">
        <f t="shared" si="58"/>
        <v/>
      </c>
      <c r="Q718" s="21" t="str">
        <f t="shared" si="59"/>
        <v/>
      </c>
    </row>
    <row r="719" spans="2:17" x14ac:dyDescent="0.2">
      <c r="B719" s="13" t="str">
        <f>IF(D719="","",COUNTA($D$5:D719))</f>
        <v/>
      </c>
      <c r="C719" s="14"/>
      <c r="D719" s="15"/>
      <c r="E719" s="16"/>
      <c r="F719" s="15"/>
      <c r="G719" s="18"/>
      <c r="H719" s="18" t="str">
        <f t="shared" si="55"/>
        <v/>
      </c>
      <c r="I719" s="18"/>
      <c r="J719" s="18" t="str">
        <f t="shared" si="56"/>
        <v/>
      </c>
      <c r="K719" s="18"/>
      <c r="L719" s="18"/>
      <c r="M719" s="18"/>
      <c r="N719" s="19" t="str">
        <f t="shared" si="57"/>
        <v/>
      </c>
      <c r="O719" s="15"/>
      <c r="P719" s="20" t="str">
        <f t="shared" si="58"/>
        <v/>
      </c>
      <c r="Q719" s="21" t="str">
        <f t="shared" si="59"/>
        <v/>
      </c>
    </row>
    <row r="720" spans="2:17" x14ac:dyDescent="0.2">
      <c r="B720" s="13" t="str">
        <f>IF(D720="","",COUNTA($D$5:D720))</f>
        <v/>
      </c>
      <c r="C720" s="14"/>
      <c r="D720" s="15"/>
      <c r="E720" s="16"/>
      <c r="F720" s="15"/>
      <c r="G720" s="18"/>
      <c r="H720" s="18" t="str">
        <f t="shared" si="55"/>
        <v/>
      </c>
      <c r="I720" s="18"/>
      <c r="J720" s="18" t="str">
        <f t="shared" si="56"/>
        <v/>
      </c>
      <c r="K720" s="18"/>
      <c r="L720" s="18"/>
      <c r="M720" s="18"/>
      <c r="N720" s="19" t="str">
        <f t="shared" si="57"/>
        <v/>
      </c>
      <c r="O720" s="15"/>
      <c r="P720" s="20" t="str">
        <f t="shared" si="58"/>
        <v/>
      </c>
      <c r="Q720" s="21" t="str">
        <f t="shared" si="59"/>
        <v/>
      </c>
    </row>
    <row r="721" spans="2:17" x14ac:dyDescent="0.2">
      <c r="B721" s="13" t="str">
        <f>IF(D721="","",COUNTA($D$5:D721))</f>
        <v/>
      </c>
      <c r="C721" s="14"/>
      <c r="D721" s="15"/>
      <c r="E721" s="16"/>
      <c r="F721" s="15"/>
      <c r="G721" s="18"/>
      <c r="H721" s="18" t="str">
        <f t="shared" si="55"/>
        <v/>
      </c>
      <c r="I721" s="18"/>
      <c r="J721" s="18" t="str">
        <f t="shared" si="56"/>
        <v/>
      </c>
      <c r="K721" s="18"/>
      <c r="L721" s="18"/>
      <c r="M721" s="18"/>
      <c r="N721" s="19" t="str">
        <f t="shared" si="57"/>
        <v/>
      </c>
      <c r="O721" s="15"/>
      <c r="P721" s="20" t="str">
        <f t="shared" si="58"/>
        <v/>
      </c>
      <c r="Q721" s="21" t="str">
        <f t="shared" si="59"/>
        <v/>
      </c>
    </row>
    <row r="722" spans="2:17" x14ac:dyDescent="0.2">
      <c r="B722" s="13" t="str">
        <f>IF(D722="","",COUNTA($D$5:D722))</f>
        <v/>
      </c>
      <c r="C722" s="14"/>
      <c r="D722" s="15"/>
      <c r="E722" s="16"/>
      <c r="F722" s="15"/>
      <c r="G722" s="18"/>
      <c r="H722" s="18" t="str">
        <f t="shared" si="55"/>
        <v/>
      </c>
      <c r="I722" s="18"/>
      <c r="J722" s="18" t="str">
        <f t="shared" si="56"/>
        <v/>
      </c>
      <c r="K722" s="18"/>
      <c r="L722" s="18"/>
      <c r="M722" s="18"/>
      <c r="N722" s="19" t="str">
        <f t="shared" si="57"/>
        <v/>
      </c>
      <c r="O722" s="15"/>
      <c r="P722" s="20" t="str">
        <f t="shared" si="58"/>
        <v/>
      </c>
      <c r="Q722" s="21" t="str">
        <f t="shared" si="59"/>
        <v/>
      </c>
    </row>
    <row r="723" spans="2:17" x14ac:dyDescent="0.2">
      <c r="B723" s="13" t="str">
        <f>IF(D723="","",COUNTA($D$5:D723))</f>
        <v/>
      </c>
      <c r="C723" s="14"/>
      <c r="D723" s="15"/>
      <c r="E723" s="16"/>
      <c r="F723" s="15"/>
      <c r="G723" s="18"/>
      <c r="H723" s="18" t="str">
        <f t="shared" si="55"/>
        <v/>
      </c>
      <c r="I723" s="18"/>
      <c r="J723" s="18" t="str">
        <f t="shared" si="56"/>
        <v/>
      </c>
      <c r="K723" s="18"/>
      <c r="L723" s="18"/>
      <c r="M723" s="18"/>
      <c r="N723" s="19" t="str">
        <f t="shared" si="57"/>
        <v/>
      </c>
      <c r="O723" s="15"/>
      <c r="P723" s="20" t="str">
        <f t="shared" si="58"/>
        <v/>
      </c>
      <c r="Q723" s="21" t="str">
        <f t="shared" si="59"/>
        <v/>
      </c>
    </row>
    <row r="724" spans="2:17" x14ac:dyDescent="0.2">
      <c r="B724" s="13" t="str">
        <f>IF(D724="","",COUNTA($D$5:D724))</f>
        <v/>
      </c>
      <c r="C724" s="14"/>
      <c r="D724" s="15"/>
      <c r="E724" s="16"/>
      <c r="F724" s="15"/>
      <c r="G724" s="18"/>
      <c r="H724" s="18" t="str">
        <f t="shared" si="55"/>
        <v/>
      </c>
      <c r="I724" s="18"/>
      <c r="J724" s="18" t="str">
        <f t="shared" si="56"/>
        <v/>
      </c>
      <c r="K724" s="18"/>
      <c r="L724" s="18"/>
      <c r="M724" s="18"/>
      <c r="N724" s="19" t="str">
        <f t="shared" si="57"/>
        <v/>
      </c>
      <c r="O724" s="15"/>
      <c r="P724" s="20" t="str">
        <f t="shared" si="58"/>
        <v/>
      </c>
      <c r="Q724" s="21" t="str">
        <f t="shared" si="59"/>
        <v/>
      </c>
    </row>
    <row r="725" spans="2:17" x14ac:dyDescent="0.2">
      <c r="B725" s="13" t="str">
        <f>IF(D725="","",COUNTA($D$5:D725))</f>
        <v/>
      </c>
      <c r="C725" s="14"/>
      <c r="D725" s="15"/>
      <c r="E725" s="16"/>
      <c r="F725" s="15"/>
      <c r="G725" s="18"/>
      <c r="H725" s="18" t="str">
        <f t="shared" si="55"/>
        <v/>
      </c>
      <c r="I725" s="18"/>
      <c r="J725" s="18" t="str">
        <f t="shared" si="56"/>
        <v/>
      </c>
      <c r="K725" s="18"/>
      <c r="L725" s="18"/>
      <c r="M725" s="18"/>
      <c r="N725" s="19" t="str">
        <f t="shared" si="57"/>
        <v/>
      </c>
      <c r="O725" s="15"/>
      <c r="P725" s="20" t="str">
        <f t="shared" si="58"/>
        <v/>
      </c>
      <c r="Q725" s="21" t="str">
        <f t="shared" si="59"/>
        <v/>
      </c>
    </row>
    <row r="726" spans="2:17" x14ac:dyDescent="0.2">
      <c r="B726" s="13" t="str">
        <f>IF(D726="","",COUNTA($D$5:D726))</f>
        <v/>
      </c>
      <c r="C726" s="14"/>
      <c r="D726" s="15"/>
      <c r="E726" s="16"/>
      <c r="F726" s="15"/>
      <c r="G726" s="18"/>
      <c r="H726" s="18" t="str">
        <f t="shared" si="55"/>
        <v/>
      </c>
      <c r="I726" s="18"/>
      <c r="J726" s="18" t="str">
        <f t="shared" si="56"/>
        <v/>
      </c>
      <c r="K726" s="18"/>
      <c r="L726" s="18"/>
      <c r="M726" s="18"/>
      <c r="N726" s="19" t="str">
        <f t="shared" si="57"/>
        <v/>
      </c>
      <c r="O726" s="15"/>
      <c r="P726" s="20" t="str">
        <f t="shared" si="58"/>
        <v/>
      </c>
      <c r="Q726" s="21" t="str">
        <f t="shared" si="59"/>
        <v/>
      </c>
    </row>
    <row r="727" spans="2:17" x14ac:dyDescent="0.2">
      <c r="B727" s="13" t="str">
        <f>IF(D727="","",COUNTA($D$5:D727))</f>
        <v/>
      </c>
      <c r="C727" s="14"/>
      <c r="D727" s="15"/>
      <c r="E727" s="16"/>
      <c r="F727" s="15"/>
      <c r="G727" s="18"/>
      <c r="H727" s="18" t="str">
        <f t="shared" si="55"/>
        <v/>
      </c>
      <c r="I727" s="18"/>
      <c r="J727" s="18" t="str">
        <f t="shared" si="56"/>
        <v/>
      </c>
      <c r="K727" s="18"/>
      <c r="L727" s="18"/>
      <c r="M727" s="18"/>
      <c r="N727" s="19" t="str">
        <f t="shared" si="57"/>
        <v/>
      </c>
      <c r="O727" s="15"/>
      <c r="P727" s="20" t="str">
        <f t="shared" si="58"/>
        <v/>
      </c>
      <c r="Q727" s="21" t="str">
        <f t="shared" si="59"/>
        <v/>
      </c>
    </row>
    <row r="728" spans="2:17" x14ac:dyDescent="0.2">
      <c r="B728" s="13" t="str">
        <f>IF(D728="","",COUNTA($D$5:D728))</f>
        <v/>
      </c>
      <c r="C728" s="14"/>
      <c r="D728" s="15"/>
      <c r="E728" s="16"/>
      <c r="F728" s="15"/>
      <c r="G728" s="18"/>
      <c r="H728" s="18" t="str">
        <f t="shared" si="55"/>
        <v/>
      </c>
      <c r="I728" s="18"/>
      <c r="J728" s="18" t="str">
        <f t="shared" si="56"/>
        <v/>
      </c>
      <c r="K728" s="18"/>
      <c r="L728" s="18"/>
      <c r="M728" s="18"/>
      <c r="N728" s="19" t="str">
        <f t="shared" si="57"/>
        <v/>
      </c>
      <c r="O728" s="15"/>
      <c r="P728" s="20" t="str">
        <f t="shared" si="58"/>
        <v/>
      </c>
      <c r="Q728" s="21" t="str">
        <f t="shared" si="59"/>
        <v/>
      </c>
    </row>
    <row r="729" spans="2:17" x14ac:dyDescent="0.2">
      <c r="B729" s="13" t="str">
        <f>IF(D729="","",COUNTA($D$5:D729))</f>
        <v/>
      </c>
      <c r="C729" s="14"/>
      <c r="D729" s="15"/>
      <c r="E729" s="16"/>
      <c r="F729" s="15"/>
      <c r="G729" s="18"/>
      <c r="H729" s="18" t="str">
        <f t="shared" si="55"/>
        <v/>
      </c>
      <c r="I729" s="18"/>
      <c r="J729" s="18" t="str">
        <f t="shared" si="56"/>
        <v/>
      </c>
      <c r="K729" s="18"/>
      <c r="L729" s="18"/>
      <c r="M729" s="18"/>
      <c r="N729" s="19" t="str">
        <f t="shared" si="57"/>
        <v/>
      </c>
      <c r="O729" s="15"/>
      <c r="P729" s="20" t="str">
        <f t="shared" si="58"/>
        <v/>
      </c>
      <c r="Q729" s="21" t="str">
        <f t="shared" si="59"/>
        <v/>
      </c>
    </row>
    <row r="730" spans="2:17" x14ac:dyDescent="0.2">
      <c r="B730" s="13" t="str">
        <f>IF(D730="","",COUNTA($D$5:D730))</f>
        <v/>
      </c>
      <c r="C730" s="14"/>
      <c r="D730" s="15"/>
      <c r="E730" s="16"/>
      <c r="F730" s="15"/>
      <c r="G730" s="18"/>
      <c r="H730" s="18" t="str">
        <f t="shared" si="55"/>
        <v/>
      </c>
      <c r="I730" s="18"/>
      <c r="J730" s="18" t="str">
        <f t="shared" si="56"/>
        <v/>
      </c>
      <c r="K730" s="18"/>
      <c r="L730" s="18"/>
      <c r="M730" s="18"/>
      <c r="N730" s="19" t="str">
        <f t="shared" si="57"/>
        <v/>
      </c>
      <c r="O730" s="15"/>
      <c r="P730" s="20" t="str">
        <f t="shared" si="58"/>
        <v/>
      </c>
      <c r="Q730" s="21" t="str">
        <f t="shared" si="59"/>
        <v/>
      </c>
    </row>
    <row r="731" spans="2:17" x14ac:dyDescent="0.2">
      <c r="B731" s="13" t="str">
        <f>IF(D731="","",COUNTA($D$5:D731))</f>
        <v/>
      </c>
      <c r="C731" s="14"/>
      <c r="D731" s="15"/>
      <c r="E731" s="16"/>
      <c r="F731" s="15"/>
      <c r="G731" s="18"/>
      <c r="H731" s="18" t="str">
        <f t="shared" si="55"/>
        <v/>
      </c>
      <c r="I731" s="18"/>
      <c r="J731" s="18" t="str">
        <f t="shared" si="56"/>
        <v/>
      </c>
      <c r="K731" s="18"/>
      <c r="L731" s="18"/>
      <c r="M731" s="18"/>
      <c r="N731" s="19" t="str">
        <f t="shared" si="57"/>
        <v/>
      </c>
      <c r="O731" s="15"/>
      <c r="P731" s="20" t="str">
        <f t="shared" si="58"/>
        <v/>
      </c>
      <c r="Q731" s="21" t="str">
        <f t="shared" si="59"/>
        <v/>
      </c>
    </row>
    <row r="732" spans="2:17" x14ac:dyDescent="0.2">
      <c r="B732" s="13" t="str">
        <f>IF(D732="","",COUNTA($D$5:D732))</f>
        <v/>
      </c>
      <c r="C732" s="14"/>
      <c r="D732" s="15"/>
      <c r="E732" s="16"/>
      <c r="F732" s="15"/>
      <c r="G732" s="18"/>
      <c r="H732" s="18" t="str">
        <f t="shared" si="55"/>
        <v/>
      </c>
      <c r="I732" s="18"/>
      <c r="J732" s="18" t="str">
        <f t="shared" si="56"/>
        <v/>
      </c>
      <c r="K732" s="18"/>
      <c r="L732" s="18"/>
      <c r="M732" s="18"/>
      <c r="N732" s="19" t="str">
        <f t="shared" si="57"/>
        <v/>
      </c>
      <c r="O732" s="15"/>
      <c r="P732" s="20" t="str">
        <f t="shared" si="58"/>
        <v/>
      </c>
      <c r="Q732" s="21" t="str">
        <f t="shared" si="59"/>
        <v/>
      </c>
    </row>
    <row r="733" spans="2:17" x14ac:dyDescent="0.2">
      <c r="B733" s="13" t="str">
        <f>IF(D733="","",COUNTA($D$5:D733))</f>
        <v/>
      </c>
      <c r="C733" s="14"/>
      <c r="D733" s="15"/>
      <c r="E733" s="16"/>
      <c r="F733" s="15"/>
      <c r="G733" s="18"/>
      <c r="H733" s="18" t="str">
        <f t="shared" si="55"/>
        <v/>
      </c>
      <c r="I733" s="18"/>
      <c r="J733" s="18" t="str">
        <f t="shared" si="56"/>
        <v/>
      </c>
      <c r="K733" s="18"/>
      <c r="L733" s="18"/>
      <c r="M733" s="18"/>
      <c r="N733" s="19" t="str">
        <f t="shared" si="57"/>
        <v/>
      </c>
      <c r="O733" s="15"/>
      <c r="P733" s="20" t="str">
        <f t="shared" si="58"/>
        <v/>
      </c>
      <c r="Q733" s="21" t="str">
        <f t="shared" si="59"/>
        <v/>
      </c>
    </row>
    <row r="734" spans="2:17" x14ac:dyDescent="0.2">
      <c r="B734" s="13" t="str">
        <f>IF(D734="","",COUNTA($D$5:D734))</f>
        <v/>
      </c>
      <c r="C734" s="14"/>
      <c r="D734" s="15"/>
      <c r="E734" s="16"/>
      <c r="F734" s="15"/>
      <c r="G734" s="18"/>
      <c r="H734" s="18" t="str">
        <f t="shared" si="55"/>
        <v/>
      </c>
      <c r="I734" s="18"/>
      <c r="J734" s="18" t="str">
        <f t="shared" si="56"/>
        <v/>
      </c>
      <c r="K734" s="18"/>
      <c r="L734" s="18"/>
      <c r="M734" s="18"/>
      <c r="N734" s="19" t="str">
        <f t="shared" si="57"/>
        <v/>
      </c>
      <c r="O734" s="15"/>
      <c r="P734" s="20" t="str">
        <f t="shared" si="58"/>
        <v/>
      </c>
      <c r="Q734" s="21" t="str">
        <f t="shared" si="59"/>
        <v/>
      </c>
    </row>
    <row r="735" spans="2:17" x14ac:dyDescent="0.2">
      <c r="B735" s="13" t="str">
        <f>IF(D735="","",COUNTA($D$5:D735))</f>
        <v/>
      </c>
      <c r="C735" s="14"/>
      <c r="D735" s="15"/>
      <c r="E735" s="16"/>
      <c r="F735" s="15"/>
      <c r="G735" s="18"/>
      <c r="H735" s="18" t="str">
        <f t="shared" si="55"/>
        <v/>
      </c>
      <c r="I735" s="18"/>
      <c r="J735" s="18" t="str">
        <f t="shared" si="56"/>
        <v/>
      </c>
      <c r="K735" s="18"/>
      <c r="L735" s="18"/>
      <c r="M735" s="18"/>
      <c r="N735" s="19" t="str">
        <f t="shared" si="57"/>
        <v/>
      </c>
      <c r="O735" s="15"/>
      <c r="P735" s="20" t="str">
        <f t="shared" si="58"/>
        <v/>
      </c>
      <c r="Q735" s="21" t="str">
        <f t="shared" si="59"/>
        <v/>
      </c>
    </row>
    <row r="736" spans="2:17" x14ac:dyDescent="0.2">
      <c r="B736" s="13" t="str">
        <f>IF(D736="","",COUNTA($D$5:D736))</f>
        <v/>
      </c>
      <c r="C736" s="14"/>
      <c r="D736" s="15"/>
      <c r="E736" s="16"/>
      <c r="F736" s="15"/>
      <c r="G736" s="18"/>
      <c r="H736" s="18" t="str">
        <f t="shared" si="55"/>
        <v/>
      </c>
      <c r="I736" s="18"/>
      <c r="J736" s="18" t="str">
        <f t="shared" si="56"/>
        <v/>
      </c>
      <c r="K736" s="18"/>
      <c r="L736" s="18"/>
      <c r="M736" s="18"/>
      <c r="N736" s="19" t="str">
        <f t="shared" si="57"/>
        <v/>
      </c>
      <c r="O736" s="15"/>
      <c r="P736" s="20" t="str">
        <f t="shared" si="58"/>
        <v/>
      </c>
      <c r="Q736" s="21" t="str">
        <f t="shared" si="59"/>
        <v/>
      </c>
    </row>
    <row r="737" spans="2:17" x14ac:dyDescent="0.2">
      <c r="B737" s="13" t="str">
        <f>IF(D737="","",COUNTA($D$5:D737))</f>
        <v/>
      </c>
      <c r="C737" s="14"/>
      <c r="D737" s="15"/>
      <c r="E737" s="16"/>
      <c r="F737" s="15"/>
      <c r="G737" s="18"/>
      <c r="H737" s="18" t="str">
        <f t="shared" si="55"/>
        <v/>
      </c>
      <c r="I737" s="18"/>
      <c r="J737" s="18" t="str">
        <f t="shared" si="56"/>
        <v/>
      </c>
      <c r="K737" s="18"/>
      <c r="L737" s="18"/>
      <c r="M737" s="18"/>
      <c r="N737" s="19" t="str">
        <f t="shared" si="57"/>
        <v/>
      </c>
      <c r="O737" s="15"/>
      <c r="P737" s="20" t="str">
        <f t="shared" si="58"/>
        <v/>
      </c>
      <c r="Q737" s="21" t="str">
        <f t="shared" si="59"/>
        <v/>
      </c>
    </row>
    <row r="738" spans="2:17" x14ac:dyDescent="0.2">
      <c r="B738" s="13" t="str">
        <f>IF(D738="","",COUNTA($D$5:D738))</f>
        <v/>
      </c>
      <c r="C738" s="14"/>
      <c r="D738" s="15"/>
      <c r="E738" s="16"/>
      <c r="F738" s="15"/>
      <c r="G738" s="18"/>
      <c r="H738" s="18" t="str">
        <f t="shared" si="55"/>
        <v/>
      </c>
      <c r="I738" s="18"/>
      <c r="J738" s="18" t="str">
        <f t="shared" si="56"/>
        <v/>
      </c>
      <c r="K738" s="18"/>
      <c r="L738" s="18"/>
      <c r="M738" s="18"/>
      <c r="N738" s="19" t="str">
        <f t="shared" si="57"/>
        <v/>
      </c>
      <c r="O738" s="15"/>
      <c r="P738" s="20" t="str">
        <f t="shared" si="58"/>
        <v/>
      </c>
      <c r="Q738" s="21" t="str">
        <f t="shared" si="59"/>
        <v/>
      </c>
    </row>
    <row r="739" spans="2:17" x14ac:dyDescent="0.2">
      <c r="B739" s="13" t="str">
        <f>IF(D739="","",COUNTA($D$5:D739))</f>
        <v/>
      </c>
      <c r="C739" s="14"/>
      <c r="D739" s="15"/>
      <c r="E739" s="16"/>
      <c r="F739" s="15"/>
      <c r="G739" s="18"/>
      <c r="H739" s="18" t="str">
        <f t="shared" si="55"/>
        <v/>
      </c>
      <c r="I739" s="18"/>
      <c r="J739" s="18" t="str">
        <f t="shared" si="56"/>
        <v/>
      </c>
      <c r="K739" s="18"/>
      <c r="L739" s="18"/>
      <c r="M739" s="18"/>
      <c r="N739" s="19" t="str">
        <f t="shared" si="57"/>
        <v/>
      </c>
      <c r="O739" s="15"/>
      <c r="P739" s="20" t="str">
        <f t="shared" si="58"/>
        <v/>
      </c>
      <c r="Q739" s="21" t="str">
        <f t="shared" si="59"/>
        <v/>
      </c>
    </row>
    <row r="740" spans="2:17" x14ac:dyDescent="0.2">
      <c r="B740" s="13" t="str">
        <f>IF(D740="","",COUNTA($D$5:D740))</f>
        <v/>
      </c>
      <c r="C740" s="14"/>
      <c r="D740" s="15"/>
      <c r="E740" s="16"/>
      <c r="F740" s="15"/>
      <c r="G740" s="18"/>
      <c r="H740" s="18" t="str">
        <f t="shared" si="55"/>
        <v/>
      </c>
      <c r="I740" s="18"/>
      <c r="J740" s="18" t="str">
        <f t="shared" si="56"/>
        <v/>
      </c>
      <c r="K740" s="18"/>
      <c r="L740" s="18"/>
      <c r="M740" s="18"/>
      <c r="N740" s="19" t="str">
        <f t="shared" si="57"/>
        <v/>
      </c>
      <c r="O740" s="15"/>
      <c r="P740" s="20" t="str">
        <f t="shared" si="58"/>
        <v/>
      </c>
      <c r="Q740" s="21" t="str">
        <f t="shared" si="59"/>
        <v/>
      </c>
    </row>
    <row r="741" spans="2:17" x14ac:dyDescent="0.2">
      <c r="B741" s="13" t="str">
        <f>IF(D741="","",COUNTA($D$5:D741))</f>
        <v/>
      </c>
      <c r="C741" s="14"/>
      <c r="D741" s="15"/>
      <c r="E741" s="16"/>
      <c r="F741" s="15"/>
      <c r="G741" s="18"/>
      <c r="H741" s="18" t="str">
        <f t="shared" si="55"/>
        <v/>
      </c>
      <c r="I741" s="18"/>
      <c r="J741" s="18" t="str">
        <f t="shared" si="56"/>
        <v/>
      </c>
      <c r="K741" s="18"/>
      <c r="L741" s="18"/>
      <c r="M741" s="18"/>
      <c r="N741" s="19" t="str">
        <f t="shared" si="57"/>
        <v/>
      </c>
      <c r="O741" s="15"/>
      <c r="P741" s="20" t="str">
        <f t="shared" si="58"/>
        <v/>
      </c>
      <c r="Q741" s="21" t="str">
        <f t="shared" si="59"/>
        <v/>
      </c>
    </row>
    <row r="742" spans="2:17" x14ac:dyDescent="0.2">
      <c r="B742" s="13" t="str">
        <f>IF(D742="","",COUNTA($D$5:D742))</f>
        <v/>
      </c>
      <c r="C742" s="14"/>
      <c r="D742" s="15"/>
      <c r="E742" s="16"/>
      <c r="F742" s="15"/>
      <c r="G742" s="18"/>
      <c r="H742" s="18" t="str">
        <f t="shared" si="55"/>
        <v/>
      </c>
      <c r="I742" s="18"/>
      <c r="J742" s="18" t="str">
        <f t="shared" si="56"/>
        <v/>
      </c>
      <c r="K742" s="18"/>
      <c r="L742" s="18"/>
      <c r="M742" s="18"/>
      <c r="N742" s="19" t="str">
        <f t="shared" si="57"/>
        <v/>
      </c>
      <c r="O742" s="15"/>
      <c r="P742" s="20" t="str">
        <f t="shared" si="58"/>
        <v/>
      </c>
      <c r="Q742" s="21" t="str">
        <f t="shared" si="59"/>
        <v/>
      </c>
    </row>
    <row r="743" spans="2:17" x14ac:dyDescent="0.2">
      <c r="B743" s="13" t="str">
        <f>IF(D743="","",COUNTA($D$5:D743))</f>
        <v/>
      </c>
      <c r="C743" s="14"/>
      <c r="D743" s="15"/>
      <c r="E743" s="16"/>
      <c r="F743" s="15"/>
      <c r="G743" s="18"/>
      <c r="H743" s="18" t="str">
        <f t="shared" si="55"/>
        <v/>
      </c>
      <c r="I743" s="18"/>
      <c r="J743" s="18" t="str">
        <f t="shared" si="56"/>
        <v/>
      </c>
      <c r="K743" s="18"/>
      <c r="L743" s="18"/>
      <c r="M743" s="18"/>
      <c r="N743" s="19" t="str">
        <f t="shared" si="57"/>
        <v/>
      </c>
      <c r="O743" s="15"/>
      <c r="P743" s="20" t="str">
        <f t="shared" si="58"/>
        <v/>
      </c>
      <c r="Q743" s="21" t="str">
        <f t="shared" si="59"/>
        <v/>
      </c>
    </row>
    <row r="744" spans="2:17" x14ac:dyDescent="0.2">
      <c r="B744" s="13" t="str">
        <f>IF(D744="","",COUNTA($D$5:D744))</f>
        <v/>
      </c>
      <c r="C744" s="14"/>
      <c r="D744" s="15"/>
      <c r="E744" s="16"/>
      <c r="F744" s="15"/>
      <c r="G744" s="18"/>
      <c r="H744" s="18" t="str">
        <f t="shared" si="55"/>
        <v/>
      </c>
      <c r="I744" s="18"/>
      <c r="J744" s="18" t="str">
        <f t="shared" si="56"/>
        <v/>
      </c>
      <c r="K744" s="18"/>
      <c r="L744" s="18"/>
      <c r="M744" s="18"/>
      <c r="N744" s="19" t="str">
        <f t="shared" si="57"/>
        <v/>
      </c>
      <c r="O744" s="15"/>
      <c r="P744" s="20" t="str">
        <f t="shared" si="58"/>
        <v/>
      </c>
      <c r="Q744" s="21" t="str">
        <f t="shared" si="59"/>
        <v/>
      </c>
    </row>
    <row r="745" spans="2:17" x14ac:dyDescent="0.2">
      <c r="B745" s="13" t="str">
        <f>IF(D745="","",COUNTA($D$5:D745))</f>
        <v/>
      </c>
      <c r="C745" s="14"/>
      <c r="D745" s="15"/>
      <c r="E745" s="16"/>
      <c r="F745" s="15"/>
      <c r="G745" s="18"/>
      <c r="H745" s="18" t="str">
        <f t="shared" si="55"/>
        <v/>
      </c>
      <c r="I745" s="18"/>
      <c r="J745" s="18" t="str">
        <f t="shared" si="56"/>
        <v/>
      </c>
      <c r="K745" s="18"/>
      <c r="L745" s="18"/>
      <c r="M745" s="18"/>
      <c r="N745" s="19" t="str">
        <f t="shared" si="57"/>
        <v/>
      </c>
      <c r="O745" s="15"/>
      <c r="P745" s="20" t="str">
        <f t="shared" si="58"/>
        <v/>
      </c>
      <c r="Q745" s="21" t="str">
        <f t="shared" si="59"/>
        <v/>
      </c>
    </row>
    <row r="746" spans="2:17" x14ac:dyDescent="0.2">
      <c r="B746" s="13" t="str">
        <f>IF(D746="","",COUNTA($D$5:D746))</f>
        <v/>
      </c>
      <c r="C746" s="14"/>
      <c r="D746" s="15"/>
      <c r="E746" s="16"/>
      <c r="F746" s="15"/>
      <c r="G746" s="18"/>
      <c r="H746" s="18" t="str">
        <f t="shared" si="55"/>
        <v/>
      </c>
      <c r="I746" s="18"/>
      <c r="J746" s="18" t="str">
        <f t="shared" si="56"/>
        <v/>
      </c>
      <c r="K746" s="18"/>
      <c r="L746" s="18"/>
      <c r="M746" s="18"/>
      <c r="N746" s="19" t="str">
        <f t="shared" si="57"/>
        <v/>
      </c>
      <c r="O746" s="15"/>
      <c r="P746" s="20" t="str">
        <f t="shared" si="58"/>
        <v/>
      </c>
      <c r="Q746" s="21" t="str">
        <f t="shared" si="59"/>
        <v/>
      </c>
    </row>
    <row r="747" spans="2:17" x14ac:dyDescent="0.2">
      <c r="B747" s="13" t="str">
        <f>IF(D747="","",COUNTA($D$5:D747))</f>
        <v/>
      </c>
      <c r="C747" s="14"/>
      <c r="D747" s="15"/>
      <c r="E747" s="16"/>
      <c r="F747" s="15"/>
      <c r="G747" s="18"/>
      <c r="H747" s="18" t="str">
        <f t="shared" si="55"/>
        <v/>
      </c>
      <c r="I747" s="18"/>
      <c r="J747" s="18" t="str">
        <f t="shared" si="56"/>
        <v/>
      </c>
      <c r="K747" s="18"/>
      <c r="L747" s="18"/>
      <c r="M747" s="18"/>
      <c r="N747" s="19" t="str">
        <f t="shared" si="57"/>
        <v/>
      </c>
      <c r="O747" s="15"/>
      <c r="P747" s="20" t="str">
        <f t="shared" si="58"/>
        <v/>
      </c>
      <c r="Q747" s="21" t="str">
        <f t="shared" si="59"/>
        <v/>
      </c>
    </row>
    <row r="748" spans="2:17" x14ac:dyDescent="0.2">
      <c r="B748" s="13" t="str">
        <f>IF(D748="","",COUNTA($D$5:D748))</f>
        <v/>
      </c>
      <c r="C748" s="14"/>
      <c r="D748" s="15"/>
      <c r="E748" s="16"/>
      <c r="F748" s="15"/>
      <c r="G748" s="18"/>
      <c r="H748" s="18" t="str">
        <f t="shared" si="55"/>
        <v/>
      </c>
      <c r="I748" s="18"/>
      <c r="J748" s="18" t="str">
        <f t="shared" si="56"/>
        <v/>
      </c>
      <c r="K748" s="18"/>
      <c r="L748" s="18"/>
      <c r="M748" s="18"/>
      <c r="N748" s="19" t="str">
        <f t="shared" si="57"/>
        <v/>
      </c>
      <c r="O748" s="15"/>
      <c r="P748" s="20" t="str">
        <f t="shared" si="58"/>
        <v/>
      </c>
      <c r="Q748" s="21" t="str">
        <f t="shared" si="59"/>
        <v/>
      </c>
    </row>
    <row r="749" spans="2:17" x14ac:dyDescent="0.2">
      <c r="B749" s="13" t="str">
        <f>IF(D749="","",COUNTA($D$5:D749))</f>
        <v/>
      </c>
      <c r="C749" s="14"/>
      <c r="D749" s="15"/>
      <c r="E749" s="16"/>
      <c r="F749" s="15"/>
      <c r="G749" s="18"/>
      <c r="H749" s="18" t="str">
        <f t="shared" si="55"/>
        <v/>
      </c>
      <c r="I749" s="18"/>
      <c r="J749" s="18" t="str">
        <f t="shared" si="56"/>
        <v/>
      </c>
      <c r="K749" s="18"/>
      <c r="L749" s="18"/>
      <c r="M749" s="18"/>
      <c r="N749" s="19" t="str">
        <f t="shared" si="57"/>
        <v/>
      </c>
      <c r="O749" s="15"/>
      <c r="P749" s="20" t="str">
        <f t="shared" si="58"/>
        <v/>
      </c>
      <c r="Q749" s="21" t="str">
        <f t="shared" si="59"/>
        <v/>
      </c>
    </row>
    <row r="750" spans="2:17" x14ac:dyDescent="0.2">
      <c r="B750" s="13" t="str">
        <f>IF(D750="","",COUNTA($D$5:D750))</f>
        <v/>
      </c>
      <c r="C750" s="14"/>
      <c r="D750" s="15"/>
      <c r="E750" s="16"/>
      <c r="F750" s="15"/>
      <c r="G750" s="18"/>
      <c r="H750" s="18" t="str">
        <f t="shared" si="55"/>
        <v/>
      </c>
      <c r="I750" s="18"/>
      <c r="J750" s="18" t="str">
        <f t="shared" si="56"/>
        <v/>
      </c>
      <c r="K750" s="18"/>
      <c r="L750" s="18"/>
      <c r="M750" s="18"/>
      <c r="N750" s="19" t="str">
        <f t="shared" si="57"/>
        <v/>
      </c>
      <c r="O750" s="15"/>
      <c r="P750" s="20" t="str">
        <f t="shared" si="58"/>
        <v/>
      </c>
      <c r="Q750" s="21" t="str">
        <f t="shared" si="59"/>
        <v/>
      </c>
    </row>
    <row r="751" spans="2:17" x14ac:dyDescent="0.2">
      <c r="B751" s="13" t="str">
        <f>IF(D751="","",COUNTA($D$5:D751))</f>
        <v/>
      </c>
      <c r="C751" s="14"/>
      <c r="D751" s="15"/>
      <c r="E751" s="16"/>
      <c r="F751" s="15"/>
      <c r="G751" s="18"/>
      <c r="H751" s="18" t="str">
        <f t="shared" si="55"/>
        <v/>
      </c>
      <c r="I751" s="18"/>
      <c r="J751" s="18" t="str">
        <f t="shared" si="56"/>
        <v/>
      </c>
      <c r="K751" s="18"/>
      <c r="L751" s="18"/>
      <c r="M751" s="18"/>
      <c r="N751" s="19" t="str">
        <f t="shared" si="57"/>
        <v/>
      </c>
      <c r="O751" s="15"/>
      <c r="P751" s="20" t="str">
        <f t="shared" si="58"/>
        <v/>
      </c>
      <c r="Q751" s="21" t="str">
        <f t="shared" si="59"/>
        <v/>
      </c>
    </row>
    <row r="752" spans="2:17" x14ac:dyDescent="0.2">
      <c r="B752" s="13" t="str">
        <f>IF(D752="","",COUNTA($D$5:D752))</f>
        <v/>
      </c>
      <c r="C752" s="14"/>
      <c r="D752" s="15"/>
      <c r="E752" s="16"/>
      <c r="F752" s="15"/>
      <c r="G752" s="18"/>
      <c r="H752" s="18" t="str">
        <f t="shared" si="55"/>
        <v/>
      </c>
      <c r="I752" s="18"/>
      <c r="J752" s="18" t="str">
        <f t="shared" si="56"/>
        <v/>
      </c>
      <c r="K752" s="18"/>
      <c r="L752" s="18"/>
      <c r="M752" s="18"/>
      <c r="N752" s="19" t="str">
        <f t="shared" si="57"/>
        <v/>
      </c>
      <c r="O752" s="15"/>
      <c r="P752" s="20" t="str">
        <f t="shared" si="58"/>
        <v/>
      </c>
      <c r="Q752" s="21" t="str">
        <f t="shared" si="59"/>
        <v/>
      </c>
    </row>
    <row r="753" spans="2:17" x14ac:dyDescent="0.2">
      <c r="B753" s="13" t="str">
        <f>IF(D753="","",COUNTA($D$5:D753))</f>
        <v/>
      </c>
      <c r="C753" s="14"/>
      <c r="D753" s="15"/>
      <c r="E753" s="16"/>
      <c r="F753" s="15"/>
      <c r="G753" s="18"/>
      <c r="H753" s="18" t="str">
        <f t="shared" si="55"/>
        <v/>
      </c>
      <c r="I753" s="18"/>
      <c r="J753" s="18" t="str">
        <f t="shared" si="56"/>
        <v/>
      </c>
      <c r="K753" s="18"/>
      <c r="L753" s="18"/>
      <c r="M753" s="18"/>
      <c r="N753" s="19" t="str">
        <f t="shared" si="57"/>
        <v/>
      </c>
      <c r="O753" s="15"/>
      <c r="P753" s="20" t="str">
        <f t="shared" si="58"/>
        <v/>
      </c>
      <c r="Q753" s="21" t="str">
        <f t="shared" si="59"/>
        <v/>
      </c>
    </row>
    <row r="754" spans="2:17" x14ac:dyDescent="0.2">
      <c r="B754" s="13" t="str">
        <f>IF(D754="","",COUNTA($D$5:D754))</f>
        <v/>
      </c>
      <c r="C754" s="14"/>
      <c r="D754" s="15"/>
      <c r="E754" s="16"/>
      <c r="F754" s="15"/>
      <c r="G754" s="18"/>
      <c r="H754" s="18" t="str">
        <f t="shared" si="55"/>
        <v/>
      </c>
      <c r="I754" s="18"/>
      <c r="J754" s="18" t="str">
        <f t="shared" si="56"/>
        <v/>
      </c>
      <c r="K754" s="18"/>
      <c r="L754" s="18"/>
      <c r="M754" s="18"/>
      <c r="N754" s="19" t="str">
        <f t="shared" si="57"/>
        <v/>
      </c>
      <c r="O754" s="15"/>
      <c r="P754" s="20" t="str">
        <f t="shared" si="58"/>
        <v/>
      </c>
      <c r="Q754" s="21" t="str">
        <f t="shared" si="59"/>
        <v/>
      </c>
    </row>
    <row r="755" spans="2:17" x14ac:dyDescent="0.2">
      <c r="B755" s="13" t="str">
        <f>IF(D755="","",COUNTA($D$5:D755))</f>
        <v/>
      </c>
      <c r="C755" s="14"/>
      <c r="D755" s="15"/>
      <c r="E755" s="16"/>
      <c r="F755" s="15"/>
      <c r="G755" s="18"/>
      <c r="H755" s="18" t="str">
        <f t="shared" si="55"/>
        <v/>
      </c>
      <c r="I755" s="18"/>
      <c r="J755" s="18" t="str">
        <f t="shared" si="56"/>
        <v/>
      </c>
      <c r="K755" s="18"/>
      <c r="L755" s="18"/>
      <c r="M755" s="18"/>
      <c r="N755" s="19" t="str">
        <f t="shared" si="57"/>
        <v/>
      </c>
      <c r="O755" s="15"/>
      <c r="P755" s="20" t="str">
        <f t="shared" si="58"/>
        <v/>
      </c>
      <c r="Q755" s="21" t="str">
        <f t="shared" si="59"/>
        <v/>
      </c>
    </row>
    <row r="756" spans="2:17" x14ac:dyDescent="0.2">
      <c r="B756" s="13" t="str">
        <f>IF(D756="","",COUNTA($D$5:D756))</f>
        <v/>
      </c>
      <c r="C756" s="14"/>
      <c r="D756" s="15"/>
      <c r="E756" s="16"/>
      <c r="F756" s="15"/>
      <c r="G756" s="18"/>
      <c r="H756" s="18" t="str">
        <f t="shared" si="55"/>
        <v/>
      </c>
      <c r="I756" s="18"/>
      <c r="J756" s="18" t="str">
        <f t="shared" si="56"/>
        <v/>
      </c>
      <c r="K756" s="18"/>
      <c r="L756" s="18"/>
      <c r="M756" s="18"/>
      <c r="N756" s="19" t="str">
        <f t="shared" si="57"/>
        <v/>
      </c>
      <c r="O756" s="15"/>
      <c r="P756" s="20" t="str">
        <f t="shared" si="58"/>
        <v/>
      </c>
      <c r="Q756" s="21" t="str">
        <f t="shared" si="59"/>
        <v/>
      </c>
    </row>
    <row r="757" spans="2:17" x14ac:dyDescent="0.2">
      <c r="B757" s="13" t="str">
        <f>IF(D757="","",COUNTA($D$5:D757))</f>
        <v/>
      </c>
      <c r="C757" s="14"/>
      <c r="D757" s="15"/>
      <c r="E757" s="16"/>
      <c r="F757" s="15"/>
      <c r="G757" s="18"/>
      <c r="H757" s="18" t="str">
        <f t="shared" si="55"/>
        <v/>
      </c>
      <c r="I757" s="18"/>
      <c r="J757" s="18" t="str">
        <f t="shared" si="56"/>
        <v/>
      </c>
      <c r="K757" s="18"/>
      <c r="L757" s="18"/>
      <c r="M757" s="18"/>
      <c r="N757" s="19" t="str">
        <f t="shared" si="57"/>
        <v/>
      </c>
      <c r="O757" s="15"/>
      <c r="P757" s="20" t="str">
        <f t="shared" si="58"/>
        <v/>
      </c>
      <c r="Q757" s="21" t="str">
        <f t="shared" si="59"/>
        <v/>
      </c>
    </row>
    <row r="758" spans="2:17" x14ac:dyDescent="0.2">
      <c r="B758" s="13" t="str">
        <f>IF(D758="","",COUNTA($D$5:D758))</f>
        <v/>
      </c>
      <c r="C758" s="14"/>
      <c r="D758" s="15"/>
      <c r="E758" s="16"/>
      <c r="F758" s="15"/>
      <c r="G758" s="18"/>
      <c r="H758" s="18" t="str">
        <f t="shared" si="55"/>
        <v/>
      </c>
      <c r="I758" s="18"/>
      <c r="J758" s="18" t="str">
        <f t="shared" si="56"/>
        <v/>
      </c>
      <c r="K758" s="18"/>
      <c r="L758" s="18"/>
      <c r="M758" s="18"/>
      <c r="N758" s="19" t="str">
        <f t="shared" si="57"/>
        <v/>
      </c>
      <c r="O758" s="15"/>
      <c r="P758" s="20" t="str">
        <f t="shared" si="58"/>
        <v/>
      </c>
      <c r="Q758" s="21" t="str">
        <f t="shared" si="59"/>
        <v/>
      </c>
    </row>
    <row r="759" spans="2:17" x14ac:dyDescent="0.2">
      <c r="B759" s="13" t="str">
        <f>IF(D759="","",COUNTA($D$5:D759))</f>
        <v/>
      </c>
      <c r="C759" s="14"/>
      <c r="D759" s="15"/>
      <c r="E759" s="16"/>
      <c r="F759" s="15"/>
      <c r="G759" s="18"/>
      <c r="H759" s="18" t="str">
        <f t="shared" si="55"/>
        <v/>
      </c>
      <c r="I759" s="18"/>
      <c r="J759" s="18" t="str">
        <f t="shared" si="56"/>
        <v/>
      </c>
      <c r="K759" s="18"/>
      <c r="L759" s="18"/>
      <c r="M759" s="18"/>
      <c r="N759" s="19" t="str">
        <f t="shared" si="57"/>
        <v/>
      </c>
      <c r="O759" s="15"/>
      <c r="P759" s="20" t="str">
        <f t="shared" si="58"/>
        <v/>
      </c>
      <c r="Q759" s="21" t="str">
        <f t="shared" si="59"/>
        <v/>
      </c>
    </row>
    <row r="760" spans="2:17" x14ac:dyDescent="0.2">
      <c r="B760" s="13" t="str">
        <f>IF(D760="","",COUNTA($D$5:D760))</f>
        <v/>
      </c>
      <c r="C760" s="14"/>
      <c r="D760" s="15"/>
      <c r="E760" s="16"/>
      <c r="F760" s="15"/>
      <c r="G760" s="18"/>
      <c r="H760" s="18" t="str">
        <f t="shared" si="55"/>
        <v/>
      </c>
      <c r="I760" s="18"/>
      <c r="J760" s="18" t="str">
        <f t="shared" si="56"/>
        <v/>
      </c>
      <c r="K760" s="18"/>
      <c r="L760" s="18"/>
      <c r="M760" s="18"/>
      <c r="N760" s="19" t="str">
        <f t="shared" si="57"/>
        <v/>
      </c>
      <c r="O760" s="15"/>
      <c r="P760" s="20" t="str">
        <f t="shared" si="58"/>
        <v/>
      </c>
      <c r="Q760" s="21" t="str">
        <f t="shared" si="59"/>
        <v/>
      </c>
    </row>
    <row r="761" spans="2:17" x14ac:dyDescent="0.2">
      <c r="B761" s="13" t="str">
        <f>IF(D761="","",COUNTA($D$5:D761))</f>
        <v/>
      </c>
      <c r="C761" s="14"/>
      <c r="D761" s="15"/>
      <c r="E761" s="16"/>
      <c r="F761" s="15"/>
      <c r="G761" s="18"/>
      <c r="H761" s="18" t="str">
        <f t="shared" si="55"/>
        <v/>
      </c>
      <c r="I761" s="18"/>
      <c r="J761" s="18" t="str">
        <f t="shared" si="56"/>
        <v/>
      </c>
      <c r="K761" s="18"/>
      <c r="L761" s="18"/>
      <c r="M761" s="18"/>
      <c r="N761" s="19" t="str">
        <f t="shared" si="57"/>
        <v/>
      </c>
      <c r="O761" s="15"/>
      <c r="P761" s="20" t="str">
        <f t="shared" si="58"/>
        <v/>
      </c>
      <c r="Q761" s="21" t="str">
        <f t="shared" si="59"/>
        <v/>
      </c>
    </row>
    <row r="762" spans="2:17" x14ac:dyDescent="0.2">
      <c r="B762" s="13" t="str">
        <f>IF(D762="","",COUNTA($D$5:D762))</f>
        <v/>
      </c>
      <c r="C762" s="14"/>
      <c r="D762" s="15"/>
      <c r="E762" s="16"/>
      <c r="F762" s="15"/>
      <c r="G762" s="18"/>
      <c r="H762" s="18" t="str">
        <f t="shared" si="55"/>
        <v/>
      </c>
      <c r="I762" s="18"/>
      <c r="J762" s="18" t="str">
        <f t="shared" si="56"/>
        <v/>
      </c>
      <c r="K762" s="18"/>
      <c r="L762" s="18"/>
      <c r="M762" s="18"/>
      <c r="N762" s="19" t="str">
        <f t="shared" si="57"/>
        <v/>
      </c>
      <c r="O762" s="15"/>
      <c r="P762" s="20" t="str">
        <f t="shared" si="58"/>
        <v/>
      </c>
      <c r="Q762" s="21" t="str">
        <f t="shared" si="59"/>
        <v/>
      </c>
    </row>
    <row r="763" spans="2:17" x14ac:dyDescent="0.2">
      <c r="B763" s="13" t="str">
        <f>IF(D763="","",COUNTA($D$5:D763))</f>
        <v/>
      </c>
      <c r="C763" s="14"/>
      <c r="D763" s="15"/>
      <c r="E763" s="16"/>
      <c r="F763" s="15"/>
      <c r="G763" s="18"/>
      <c r="H763" s="18" t="str">
        <f t="shared" si="55"/>
        <v/>
      </c>
      <c r="I763" s="18"/>
      <c r="J763" s="18" t="str">
        <f t="shared" si="56"/>
        <v/>
      </c>
      <c r="K763" s="18"/>
      <c r="L763" s="18"/>
      <c r="M763" s="18"/>
      <c r="N763" s="19" t="str">
        <f t="shared" si="57"/>
        <v/>
      </c>
      <c r="O763" s="15"/>
      <c r="P763" s="20" t="str">
        <f t="shared" si="58"/>
        <v/>
      </c>
      <c r="Q763" s="21" t="str">
        <f t="shared" si="59"/>
        <v/>
      </c>
    </row>
    <row r="764" spans="2:17" x14ac:dyDescent="0.2">
      <c r="B764" s="13" t="str">
        <f>IF(D764="","",COUNTA($D$5:D764))</f>
        <v/>
      </c>
      <c r="C764" s="14"/>
      <c r="D764" s="15"/>
      <c r="E764" s="16"/>
      <c r="F764" s="15"/>
      <c r="G764" s="18"/>
      <c r="H764" s="18" t="str">
        <f t="shared" si="55"/>
        <v/>
      </c>
      <c r="I764" s="18"/>
      <c r="J764" s="18" t="str">
        <f t="shared" si="56"/>
        <v/>
      </c>
      <c r="K764" s="18"/>
      <c r="L764" s="18"/>
      <c r="M764" s="18"/>
      <c r="N764" s="19" t="str">
        <f t="shared" si="57"/>
        <v/>
      </c>
      <c r="O764" s="15"/>
      <c r="P764" s="20" t="str">
        <f t="shared" si="58"/>
        <v/>
      </c>
      <c r="Q764" s="21" t="str">
        <f t="shared" si="59"/>
        <v/>
      </c>
    </row>
    <row r="765" spans="2:17" x14ac:dyDescent="0.2">
      <c r="B765" s="13" t="str">
        <f>IF(D765="","",COUNTA($D$5:D765))</f>
        <v/>
      </c>
      <c r="C765" s="14"/>
      <c r="D765" s="15"/>
      <c r="E765" s="16"/>
      <c r="F765" s="15"/>
      <c r="G765" s="18"/>
      <c r="H765" s="18" t="str">
        <f t="shared" si="55"/>
        <v/>
      </c>
      <c r="I765" s="18"/>
      <c r="J765" s="18" t="str">
        <f t="shared" si="56"/>
        <v/>
      </c>
      <c r="K765" s="18"/>
      <c r="L765" s="18"/>
      <c r="M765" s="18"/>
      <c r="N765" s="19" t="str">
        <f t="shared" si="57"/>
        <v/>
      </c>
      <c r="O765" s="15"/>
      <c r="P765" s="20" t="str">
        <f t="shared" si="58"/>
        <v/>
      </c>
      <c r="Q765" s="21" t="str">
        <f t="shared" si="59"/>
        <v/>
      </c>
    </row>
    <row r="766" spans="2:17" x14ac:dyDescent="0.2">
      <c r="B766" s="13" t="str">
        <f>IF(D766="","",COUNTA($D$5:D766))</f>
        <v/>
      </c>
      <c r="C766" s="14"/>
      <c r="D766" s="15"/>
      <c r="E766" s="16"/>
      <c r="F766" s="15"/>
      <c r="G766" s="18"/>
      <c r="H766" s="18" t="str">
        <f t="shared" si="55"/>
        <v/>
      </c>
      <c r="I766" s="18"/>
      <c r="J766" s="18" t="str">
        <f t="shared" si="56"/>
        <v/>
      </c>
      <c r="K766" s="18"/>
      <c r="L766" s="18"/>
      <c r="M766" s="18"/>
      <c r="N766" s="19" t="str">
        <f t="shared" si="57"/>
        <v/>
      </c>
      <c r="O766" s="15"/>
      <c r="P766" s="20" t="str">
        <f t="shared" si="58"/>
        <v/>
      </c>
      <c r="Q766" s="21" t="str">
        <f t="shared" si="59"/>
        <v/>
      </c>
    </row>
    <row r="767" spans="2:17" x14ac:dyDescent="0.2">
      <c r="B767" s="13" t="str">
        <f>IF(D767="","",COUNTA($D$5:D767))</f>
        <v/>
      </c>
      <c r="C767" s="14"/>
      <c r="D767" s="15"/>
      <c r="E767" s="16"/>
      <c r="F767" s="15"/>
      <c r="G767" s="18"/>
      <c r="H767" s="18" t="str">
        <f t="shared" si="55"/>
        <v/>
      </c>
      <c r="I767" s="18"/>
      <c r="J767" s="18" t="str">
        <f t="shared" si="56"/>
        <v/>
      </c>
      <c r="K767" s="18"/>
      <c r="L767" s="18"/>
      <c r="M767" s="18"/>
      <c r="N767" s="19" t="str">
        <f t="shared" si="57"/>
        <v/>
      </c>
      <c r="O767" s="15"/>
      <c r="P767" s="20" t="str">
        <f t="shared" si="58"/>
        <v/>
      </c>
      <c r="Q767" s="21" t="str">
        <f t="shared" si="59"/>
        <v/>
      </c>
    </row>
    <row r="768" spans="2:17" x14ac:dyDescent="0.2">
      <c r="B768" s="13" t="str">
        <f>IF(D768="","",COUNTA($D$5:D768))</f>
        <v/>
      </c>
      <c r="C768" s="14"/>
      <c r="D768" s="15"/>
      <c r="E768" s="16"/>
      <c r="F768" s="15"/>
      <c r="G768" s="18"/>
      <c r="H768" s="18" t="str">
        <f t="shared" si="55"/>
        <v/>
      </c>
      <c r="I768" s="18"/>
      <c r="J768" s="18" t="str">
        <f t="shared" si="56"/>
        <v/>
      </c>
      <c r="K768" s="18"/>
      <c r="L768" s="18"/>
      <c r="M768" s="18"/>
      <c r="N768" s="19" t="str">
        <f t="shared" si="57"/>
        <v/>
      </c>
      <c r="O768" s="15"/>
      <c r="P768" s="20" t="str">
        <f t="shared" si="58"/>
        <v/>
      </c>
      <c r="Q768" s="21" t="str">
        <f t="shared" si="59"/>
        <v/>
      </c>
    </row>
    <row r="769" spans="2:17" x14ac:dyDescent="0.2">
      <c r="B769" s="13" t="str">
        <f>IF(D769="","",COUNTA($D$5:D769))</f>
        <v/>
      </c>
      <c r="C769" s="14"/>
      <c r="D769" s="15"/>
      <c r="E769" s="16"/>
      <c r="F769" s="15"/>
      <c r="G769" s="18"/>
      <c r="H769" s="18" t="str">
        <f t="shared" si="55"/>
        <v/>
      </c>
      <c r="I769" s="18"/>
      <c r="J769" s="18" t="str">
        <f t="shared" si="56"/>
        <v/>
      </c>
      <c r="K769" s="18"/>
      <c r="L769" s="18"/>
      <c r="M769" s="18"/>
      <c r="N769" s="19" t="str">
        <f t="shared" si="57"/>
        <v/>
      </c>
      <c r="O769" s="15"/>
      <c r="P769" s="20" t="str">
        <f t="shared" si="58"/>
        <v/>
      </c>
      <c r="Q769" s="21" t="str">
        <f t="shared" si="59"/>
        <v/>
      </c>
    </row>
    <row r="770" spans="2:17" x14ac:dyDescent="0.2">
      <c r="B770" s="13" t="str">
        <f>IF(D770="","",COUNTA($D$5:D770))</f>
        <v/>
      </c>
      <c r="C770" s="14"/>
      <c r="D770" s="15"/>
      <c r="E770" s="16"/>
      <c r="F770" s="15"/>
      <c r="G770" s="18"/>
      <c r="H770" s="18" t="str">
        <f t="shared" si="55"/>
        <v/>
      </c>
      <c r="I770" s="18"/>
      <c r="J770" s="18" t="str">
        <f t="shared" si="56"/>
        <v/>
      </c>
      <c r="K770" s="18"/>
      <c r="L770" s="18"/>
      <c r="M770" s="18"/>
      <c r="N770" s="19" t="str">
        <f t="shared" si="57"/>
        <v/>
      </c>
      <c r="O770" s="15"/>
      <c r="P770" s="20" t="str">
        <f t="shared" si="58"/>
        <v/>
      </c>
      <c r="Q770" s="21" t="str">
        <f t="shared" si="59"/>
        <v/>
      </c>
    </row>
    <row r="771" spans="2:17" x14ac:dyDescent="0.2">
      <c r="B771" s="13" t="str">
        <f>IF(D771="","",COUNTA($D$5:D771))</f>
        <v/>
      </c>
      <c r="C771" s="14"/>
      <c r="D771" s="15"/>
      <c r="E771" s="16"/>
      <c r="F771" s="15"/>
      <c r="G771" s="18"/>
      <c r="H771" s="18" t="str">
        <f t="shared" si="55"/>
        <v/>
      </c>
      <c r="I771" s="18"/>
      <c r="J771" s="18" t="str">
        <f t="shared" si="56"/>
        <v/>
      </c>
      <c r="K771" s="18"/>
      <c r="L771" s="18"/>
      <c r="M771" s="18"/>
      <c r="N771" s="19" t="str">
        <f t="shared" si="57"/>
        <v/>
      </c>
      <c r="O771" s="15"/>
      <c r="P771" s="20" t="str">
        <f t="shared" si="58"/>
        <v/>
      </c>
      <c r="Q771" s="21" t="str">
        <f t="shared" si="59"/>
        <v/>
      </c>
    </row>
    <row r="772" spans="2:17" x14ac:dyDescent="0.2">
      <c r="B772" s="13" t="str">
        <f>IF(D772="","",COUNTA($D$5:D772))</f>
        <v/>
      </c>
      <c r="C772" s="14"/>
      <c r="D772" s="15"/>
      <c r="E772" s="16"/>
      <c r="F772" s="15"/>
      <c r="G772" s="18"/>
      <c r="H772" s="18" t="str">
        <f t="shared" si="55"/>
        <v/>
      </c>
      <c r="I772" s="18"/>
      <c r="J772" s="18" t="str">
        <f t="shared" si="56"/>
        <v/>
      </c>
      <c r="K772" s="18"/>
      <c r="L772" s="18"/>
      <c r="M772" s="18"/>
      <c r="N772" s="19" t="str">
        <f t="shared" si="57"/>
        <v/>
      </c>
      <c r="O772" s="15"/>
      <c r="P772" s="20" t="str">
        <f t="shared" si="58"/>
        <v/>
      </c>
      <c r="Q772" s="21" t="str">
        <f t="shared" si="59"/>
        <v/>
      </c>
    </row>
    <row r="773" spans="2:17" x14ac:dyDescent="0.2">
      <c r="B773" s="13" t="str">
        <f>IF(D773="","",COUNTA($D$5:D773))</f>
        <v/>
      </c>
      <c r="C773" s="14"/>
      <c r="D773" s="15"/>
      <c r="E773" s="16"/>
      <c r="F773" s="15"/>
      <c r="G773" s="18"/>
      <c r="H773" s="18" t="str">
        <f t="shared" ref="H773:H836" si="60">IF(G773="","",ROUND(G773*Cota1,2))</f>
        <v/>
      </c>
      <c r="I773" s="18"/>
      <c r="J773" s="18" t="str">
        <f t="shared" ref="J773:J836" si="61">IF(I773="","",ROUND(I773*Cota2,2))</f>
        <v/>
      </c>
      <c r="K773" s="18"/>
      <c r="L773" s="18"/>
      <c r="M773" s="18"/>
      <c r="N773" s="19" t="str">
        <f t="shared" ref="N773:N836" si="62">IF(D773="","",N(G773)+N(H773)+N(I773)+N(J773)+N(K773)+N(L773)+N(M773))</f>
        <v/>
      </c>
      <c r="O773" s="15"/>
      <c r="P773" s="20" t="str">
        <f t="shared" ref="P773:P836" si="63">IF(NOT(ISNUMBER(C773)),"",WORKDAY(C773,ZileEF,Sarbatori))</f>
        <v/>
      </c>
      <c r="Q773" s="21" t="str">
        <f t="shared" ref="Q773:Q836" si="64">IF(AND(C773="",D773=""),"",TRIM(IF(OR(NOT(ISNUMBER(C773)),D773="",E773="",F773=""),"Date incomplete. ","")&amp;IF(COUNTIF($D$5:$D$1004,D773)&gt;1,"Număr de factură dublat. ","")&amp;IF(AND(N(G773)&lt;&gt;0,ABS(N(H773)-ROUND(G773*Cota1,2))&gt;0.05),"TVA 21% diferită de calcul. ","")&amp;IF(AND(N(I773)&lt;&gt;0,ABS(N(J773)-ROUND(I773*Cota2,2))&gt;0.05),"TVA 11% diferită de calcul. ","")&amp;IF(N773=0,"Fără valori. ","")&amp;IF(O773&lt;&gt;"Da",IF(AND(ISNUMBER(P773),AziJ&gt;P773),"Netransmisă în e-Factura – termen depășit. ","De transmis în e-Factura până la "&amp;RIGHT("0"&amp;DAY(P773),2)&amp;"."&amp;RIGHT("0"&amp;MONTH(P773),2)&amp;"."&amp;YEAR(P773)&amp;". "),"")))</f>
        <v/>
      </c>
    </row>
    <row r="774" spans="2:17" x14ac:dyDescent="0.2">
      <c r="B774" s="13" t="str">
        <f>IF(D774="","",COUNTA($D$5:D774))</f>
        <v/>
      </c>
      <c r="C774" s="14"/>
      <c r="D774" s="15"/>
      <c r="E774" s="16"/>
      <c r="F774" s="15"/>
      <c r="G774" s="18"/>
      <c r="H774" s="18" t="str">
        <f t="shared" si="60"/>
        <v/>
      </c>
      <c r="I774" s="18"/>
      <c r="J774" s="18" t="str">
        <f t="shared" si="61"/>
        <v/>
      </c>
      <c r="K774" s="18"/>
      <c r="L774" s="18"/>
      <c r="M774" s="18"/>
      <c r="N774" s="19" t="str">
        <f t="shared" si="62"/>
        <v/>
      </c>
      <c r="O774" s="15"/>
      <c r="P774" s="20" t="str">
        <f t="shared" si="63"/>
        <v/>
      </c>
      <c r="Q774" s="21" t="str">
        <f t="shared" si="64"/>
        <v/>
      </c>
    </row>
    <row r="775" spans="2:17" x14ac:dyDescent="0.2">
      <c r="B775" s="13" t="str">
        <f>IF(D775="","",COUNTA($D$5:D775))</f>
        <v/>
      </c>
      <c r="C775" s="14"/>
      <c r="D775" s="15"/>
      <c r="E775" s="16"/>
      <c r="F775" s="15"/>
      <c r="G775" s="18"/>
      <c r="H775" s="18" t="str">
        <f t="shared" si="60"/>
        <v/>
      </c>
      <c r="I775" s="18"/>
      <c r="J775" s="18" t="str">
        <f t="shared" si="61"/>
        <v/>
      </c>
      <c r="K775" s="18"/>
      <c r="L775" s="18"/>
      <c r="M775" s="18"/>
      <c r="N775" s="19" t="str">
        <f t="shared" si="62"/>
        <v/>
      </c>
      <c r="O775" s="15"/>
      <c r="P775" s="20" t="str">
        <f t="shared" si="63"/>
        <v/>
      </c>
      <c r="Q775" s="21" t="str">
        <f t="shared" si="64"/>
        <v/>
      </c>
    </row>
    <row r="776" spans="2:17" x14ac:dyDescent="0.2">
      <c r="B776" s="13" t="str">
        <f>IF(D776="","",COUNTA($D$5:D776))</f>
        <v/>
      </c>
      <c r="C776" s="14"/>
      <c r="D776" s="15"/>
      <c r="E776" s="16"/>
      <c r="F776" s="15"/>
      <c r="G776" s="18"/>
      <c r="H776" s="18" t="str">
        <f t="shared" si="60"/>
        <v/>
      </c>
      <c r="I776" s="18"/>
      <c r="J776" s="18" t="str">
        <f t="shared" si="61"/>
        <v/>
      </c>
      <c r="K776" s="18"/>
      <c r="L776" s="18"/>
      <c r="M776" s="18"/>
      <c r="N776" s="19" t="str">
        <f t="shared" si="62"/>
        <v/>
      </c>
      <c r="O776" s="15"/>
      <c r="P776" s="20" t="str">
        <f t="shared" si="63"/>
        <v/>
      </c>
      <c r="Q776" s="21" t="str">
        <f t="shared" si="64"/>
        <v/>
      </c>
    </row>
    <row r="777" spans="2:17" x14ac:dyDescent="0.2">
      <c r="B777" s="13" t="str">
        <f>IF(D777="","",COUNTA($D$5:D777))</f>
        <v/>
      </c>
      <c r="C777" s="14"/>
      <c r="D777" s="15"/>
      <c r="E777" s="16"/>
      <c r="F777" s="15"/>
      <c r="G777" s="18"/>
      <c r="H777" s="18" t="str">
        <f t="shared" si="60"/>
        <v/>
      </c>
      <c r="I777" s="18"/>
      <c r="J777" s="18" t="str">
        <f t="shared" si="61"/>
        <v/>
      </c>
      <c r="K777" s="18"/>
      <c r="L777" s="18"/>
      <c r="M777" s="18"/>
      <c r="N777" s="19" t="str">
        <f t="shared" si="62"/>
        <v/>
      </c>
      <c r="O777" s="15"/>
      <c r="P777" s="20" t="str">
        <f t="shared" si="63"/>
        <v/>
      </c>
      <c r="Q777" s="21" t="str">
        <f t="shared" si="64"/>
        <v/>
      </c>
    </row>
    <row r="778" spans="2:17" x14ac:dyDescent="0.2">
      <c r="B778" s="13" t="str">
        <f>IF(D778="","",COUNTA($D$5:D778))</f>
        <v/>
      </c>
      <c r="C778" s="14"/>
      <c r="D778" s="15"/>
      <c r="E778" s="16"/>
      <c r="F778" s="15"/>
      <c r="G778" s="18"/>
      <c r="H778" s="18" t="str">
        <f t="shared" si="60"/>
        <v/>
      </c>
      <c r="I778" s="18"/>
      <c r="J778" s="18" t="str">
        <f t="shared" si="61"/>
        <v/>
      </c>
      <c r="K778" s="18"/>
      <c r="L778" s="18"/>
      <c r="M778" s="18"/>
      <c r="N778" s="19" t="str">
        <f t="shared" si="62"/>
        <v/>
      </c>
      <c r="O778" s="15"/>
      <c r="P778" s="20" t="str">
        <f t="shared" si="63"/>
        <v/>
      </c>
      <c r="Q778" s="21" t="str">
        <f t="shared" si="64"/>
        <v/>
      </c>
    </row>
    <row r="779" spans="2:17" x14ac:dyDescent="0.2">
      <c r="B779" s="13" t="str">
        <f>IF(D779="","",COUNTA($D$5:D779))</f>
        <v/>
      </c>
      <c r="C779" s="14"/>
      <c r="D779" s="15"/>
      <c r="E779" s="16"/>
      <c r="F779" s="15"/>
      <c r="G779" s="18"/>
      <c r="H779" s="18" t="str">
        <f t="shared" si="60"/>
        <v/>
      </c>
      <c r="I779" s="18"/>
      <c r="J779" s="18" t="str">
        <f t="shared" si="61"/>
        <v/>
      </c>
      <c r="K779" s="18"/>
      <c r="L779" s="18"/>
      <c r="M779" s="18"/>
      <c r="N779" s="19" t="str">
        <f t="shared" si="62"/>
        <v/>
      </c>
      <c r="O779" s="15"/>
      <c r="P779" s="20" t="str">
        <f t="shared" si="63"/>
        <v/>
      </c>
      <c r="Q779" s="21" t="str">
        <f t="shared" si="64"/>
        <v/>
      </c>
    </row>
    <row r="780" spans="2:17" x14ac:dyDescent="0.2">
      <c r="B780" s="13" t="str">
        <f>IF(D780="","",COUNTA($D$5:D780))</f>
        <v/>
      </c>
      <c r="C780" s="14"/>
      <c r="D780" s="15"/>
      <c r="E780" s="16"/>
      <c r="F780" s="15"/>
      <c r="G780" s="18"/>
      <c r="H780" s="18" t="str">
        <f t="shared" si="60"/>
        <v/>
      </c>
      <c r="I780" s="18"/>
      <c r="J780" s="18" t="str">
        <f t="shared" si="61"/>
        <v/>
      </c>
      <c r="K780" s="18"/>
      <c r="L780" s="18"/>
      <c r="M780" s="18"/>
      <c r="N780" s="19" t="str">
        <f t="shared" si="62"/>
        <v/>
      </c>
      <c r="O780" s="15"/>
      <c r="P780" s="20" t="str">
        <f t="shared" si="63"/>
        <v/>
      </c>
      <c r="Q780" s="21" t="str">
        <f t="shared" si="64"/>
        <v/>
      </c>
    </row>
    <row r="781" spans="2:17" x14ac:dyDescent="0.2">
      <c r="B781" s="13" t="str">
        <f>IF(D781="","",COUNTA($D$5:D781))</f>
        <v/>
      </c>
      <c r="C781" s="14"/>
      <c r="D781" s="15"/>
      <c r="E781" s="16"/>
      <c r="F781" s="15"/>
      <c r="G781" s="18"/>
      <c r="H781" s="18" t="str">
        <f t="shared" si="60"/>
        <v/>
      </c>
      <c r="I781" s="18"/>
      <c r="J781" s="18" t="str">
        <f t="shared" si="61"/>
        <v/>
      </c>
      <c r="K781" s="18"/>
      <c r="L781" s="18"/>
      <c r="M781" s="18"/>
      <c r="N781" s="19" t="str">
        <f t="shared" si="62"/>
        <v/>
      </c>
      <c r="O781" s="15"/>
      <c r="P781" s="20" t="str">
        <f t="shared" si="63"/>
        <v/>
      </c>
      <c r="Q781" s="21" t="str">
        <f t="shared" si="64"/>
        <v/>
      </c>
    </row>
    <row r="782" spans="2:17" x14ac:dyDescent="0.2">
      <c r="B782" s="13" t="str">
        <f>IF(D782="","",COUNTA($D$5:D782))</f>
        <v/>
      </c>
      <c r="C782" s="14"/>
      <c r="D782" s="15"/>
      <c r="E782" s="16"/>
      <c r="F782" s="15"/>
      <c r="G782" s="18"/>
      <c r="H782" s="18" t="str">
        <f t="shared" si="60"/>
        <v/>
      </c>
      <c r="I782" s="18"/>
      <c r="J782" s="18" t="str">
        <f t="shared" si="61"/>
        <v/>
      </c>
      <c r="K782" s="18"/>
      <c r="L782" s="18"/>
      <c r="M782" s="18"/>
      <c r="N782" s="19" t="str">
        <f t="shared" si="62"/>
        <v/>
      </c>
      <c r="O782" s="15"/>
      <c r="P782" s="20" t="str">
        <f t="shared" si="63"/>
        <v/>
      </c>
      <c r="Q782" s="21" t="str">
        <f t="shared" si="64"/>
        <v/>
      </c>
    </row>
    <row r="783" spans="2:17" x14ac:dyDescent="0.2">
      <c r="B783" s="13" t="str">
        <f>IF(D783="","",COUNTA($D$5:D783))</f>
        <v/>
      </c>
      <c r="C783" s="14"/>
      <c r="D783" s="15"/>
      <c r="E783" s="16"/>
      <c r="F783" s="15"/>
      <c r="G783" s="18"/>
      <c r="H783" s="18" t="str">
        <f t="shared" si="60"/>
        <v/>
      </c>
      <c r="I783" s="18"/>
      <c r="J783" s="18" t="str">
        <f t="shared" si="61"/>
        <v/>
      </c>
      <c r="K783" s="18"/>
      <c r="L783" s="18"/>
      <c r="M783" s="18"/>
      <c r="N783" s="19" t="str">
        <f t="shared" si="62"/>
        <v/>
      </c>
      <c r="O783" s="15"/>
      <c r="P783" s="20" t="str">
        <f t="shared" si="63"/>
        <v/>
      </c>
      <c r="Q783" s="21" t="str">
        <f t="shared" si="64"/>
        <v/>
      </c>
    </row>
    <row r="784" spans="2:17" x14ac:dyDescent="0.2">
      <c r="B784" s="13" t="str">
        <f>IF(D784="","",COUNTA($D$5:D784))</f>
        <v/>
      </c>
      <c r="C784" s="14"/>
      <c r="D784" s="15"/>
      <c r="E784" s="16"/>
      <c r="F784" s="15"/>
      <c r="G784" s="18"/>
      <c r="H784" s="18" t="str">
        <f t="shared" si="60"/>
        <v/>
      </c>
      <c r="I784" s="18"/>
      <c r="J784" s="18" t="str">
        <f t="shared" si="61"/>
        <v/>
      </c>
      <c r="K784" s="18"/>
      <c r="L784" s="18"/>
      <c r="M784" s="18"/>
      <c r="N784" s="19" t="str">
        <f t="shared" si="62"/>
        <v/>
      </c>
      <c r="O784" s="15"/>
      <c r="P784" s="20" t="str">
        <f t="shared" si="63"/>
        <v/>
      </c>
      <c r="Q784" s="21" t="str">
        <f t="shared" si="64"/>
        <v/>
      </c>
    </row>
    <row r="785" spans="2:17" x14ac:dyDescent="0.2">
      <c r="B785" s="13" t="str">
        <f>IF(D785="","",COUNTA($D$5:D785))</f>
        <v/>
      </c>
      <c r="C785" s="14"/>
      <c r="D785" s="15"/>
      <c r="E785" s="16"/>
      <c r="F785" s="15"/>
      <c r="G785" s="18"/>
      <c r="H785" s="18" t="str">
        <f t="shared" si="60"/>
        <v/>
      </c>
      <c r="I785" s="18"/>
      <c r="J785" s="18" t="str">
        <f t="shared" si="61"/>
        <v/>
      </c>
      <c r="K785" s="18"/>
      <c r="L785" s="18"/>
      <c r="M785" s="18"/>
      <c r="N785" s="19" t="str">
        <f t="shared" si="62"/>
        <v/>
      </c>
      <c r="O785" s="15"/>
      <c r="P785" s="20" t="str">
        <f t="shared" si="63"/>
        <v/>
      </c>
      <c r="Q785" s="21" t="str">
        <f t="shared" si="64"/>
        <v/>
      </c>
    </row>
    <row r="786" spans="2:17" x14ac:dyDescent="0.2">
      <c r="B786" s="13" t="str">
        <f>IF(D786="","",COUNTA($D$5:D786))</f>
        <v/>
      </c>
      <c r="C786" s="14"/>
      <c r="D786" s="15"/>
      <c r="E786" s="16"/>
      <c r="F786" s="15"/>
      <c r="G786" s="18"/>
      <c r="H786" s="18" t="str">
        <f t="shared" si="60"/>
        <v/>
      </c>
      <c r="I786" s="18"/>
      <c r="J786" s="18" t="str">
        <f t="shared" si="61"/>
        <v/>
      </c>
      <c r="K786" s="18"/>
      <c r="L786" s="18"/>
      <c r="M786" s="18"/>
      <c r="N786" s="19" t="str">
        <f t="shared" si="62"/>
        <v/>
      </c>
      <c r="O786" s="15"/>
      <c r="P786" s="20" t="str">
        <f t="shared" si="63"/>
        <v/>
      </c>
      <c r="Q786" s="21" t="str">
        <f t="shared" si="64"/>
        <v/>
      </c>
    </row>
    <row r="787" spans="2:17" x14ac:dyDescent="0.2">
      <c r="B787" s="13" t="str">
        <f>IF(D787="","",COUNTA($D$5:D787))</f>
        <v/>
      </c>
      <c r="C787" s="14"/>
      <c r="D787" s="15"/>
      <c r="E787" s="16"/>
      <c r="F787" s="15"/>
      <c r="G787" s="18"/>
      <c r="H787" s="18" t="str">
        <f t="shared" si="60"/>
        <v/>
      </c>
      <c r="I787" s="18"/>
      <c r="J787" s="18" t="str">
        <f t="shared" si="61"/>
        <v/>
      </c>
      <c r="K787" s="18"/>
      <c r="L787" s="18"/>
      <c r="M787" s="18"/>
      <c r="N787" s="19" t="str">
        <f t="shared" si="62"/>
        <v/>
      </c>
      <c r="O787" s="15"/>
      <c r="P787" s="20" t="str">
        <f t="shared" si="63"/>
        <v/>
      </c>
      <c r="Q787" s="21" t="str">
        <f t="shared" si="64"/>
        <v/>
      </c>
    </row>
    <row r="788" spans="2:17" x14ac:dyDescent="0.2">
      <c r="B788" s="13" t="str">
        <f>IF(D788="","",COUNTA($D$5:D788))</f>
        <v/>
      </c>
      <c r="C788" s="14"/>
      <c r="D788" s="15"/>
      <c r="E788" s="16"/>
      <c r="F788" s="15"/>
      <c r="G788" s="18"/>
      <c r="H788" s="18" t="str">
        <f t="shared" si="60"/>
        <v/>
      </c>
      <c r="I788" s="18"/>
      <c r="J788" s="18" t="str">
        <f t="shared" si="61"/>
        <v/>
      </c>
      <c r="K788" s="18"/>
      <c r="L788" s="18"/>
      <c r="M788" s="18"/>
      <c r="N788" s="19" t="str">
        <f t="shared" si="62"/>
        <v/>
      </c>
      <c r="O788" s="15"/>
      <c r="P788" s="20" t="str">
        <f t="shared" si="63"/>
        <v/>
      </c>
      <c r="Q788" s="21" t="str">
        <f t="shared" si="64"/>
        <v/>
      </c>
    </row>
    <row r="789" spans="2:17" x14ac:dyDescent="0.2">
      <c r="B789" s="13" t="str">
        <f>IF(D789="","",COUNTA($D$5:D789))</f>
        <v/>
      </c>
      <c r="C789" s="14"/>
      <c r="D789" s="15"/>
      <c r="E789" s="16"/>
      <c r="F789" s="15"/>
      <c r="G789" s="18"/>
      <c r="H789" s="18" t="str">
        <f t="shared" si="60"/>
        <v/>
      </c>
      <c r="I789" s="18"/>
      <c r="J789" s="18" t="str">
        <f t="shared" si="61"/>
        <v/>
      </c>
      <c r="K789" s="18"/>
      <c r="L789" s="18"/>
      <c r="M789" s="18"/>
      <c r="N789" s="19" t="str">
        <f t="shared" si="62"/>
        <v/>
      </c>
      <c r="O789" s="15"/>
      <c r="P789" s="20" t="str">
        <f t="shared" si="63"/>
        <v/>
      </c>
      <c r="Q789" s="21" t="str">
        <f t="shared" si="64"/>
        <v/>
      </c>
    </row>
    <row r="790" spans="2:17" x14ac:dyDescent="0.2">
      <c r="B790" s="13" t="str">
        <f>IF(D790="","",COUNTA($D$5:D790))</f>
        <v/>
      </c>
      <c r="C790" s="14"/>
      <c r="D790" s="15"/>
      <c r="E790" s="16"/>
      <c r="F790" s="15"/>
      <c r="G790" s="18"/>
      <c r="H790" s="18" t="str">
        <f t="shared" si="60"/>
        <v/>
      </c>
      <c r="I790" s="18"/>
      <c r="J790" s="18" t="str">
        <f t="shared" si="61"/>
        <v/>
      </c>
      <c r="K790" s="18"/>
      <c r="L790" s="18"/>
      <c r="M790" s="18"/>
      <c r="N790" s="19" t="str">
        <f t="shared" si="62"/>
        <v/>
      </c>
      <c r="O790" s="15"/>
      <c r="P790" s="20" t="str">
        <f t="shared" si="63"/>
        <v/>
      </c>
      <c r="Q790" s="21" t="str">
        <f t="shared" si="64"/>
        <v/>
      </c>
    </row>
    <row r="791" spans="2:17" x14ac:dyDescent="0.2">
      <c r="B791" s="13" t="str">
        <f>IF(D791="","",COUNTA($D$5:D791))</f>
        <v/>
      </c>
      <c r="C791" s="14"/>
      <c r="D791" s="15"/>
      <c r="E791" s="16"/>
      <c r="F791" s="15"/>
      <c r="G791" s="18"/>
      <c r="H791" s="18" t="str">
        <f t="shared" si="60"/>
        <v/>
      </c>
      <c r="I791" s="18"/>
      <c r="J791" s="18" t="str">
        <f t="shared" si="61"/>
        <v/>
      </c>
      <c r="K791" s="18"/>
      <c r="L791" s="18"/>
      <c r="M791" s="18"/>
      <c r="N791" s="19" t="str">
        <f t="shared" si="62"/>
        <v/>
      </c>
      <c r="O791" s="15"/>
      <c r="P791" s="20" t="str">
        <f t="shared" si="63"/>
        <v/>
      </c>
      <c r="Q791" s="21" t="str">
        <f t="shared" si="64"/>
        <v/>
      </c>
    </row>
    <row r="792" spans="2:17" x14ac:dyDescent="0.2">
      <c r="B792" s="13" t="str">
        <f>IF(D792="","",COUNTA($D$5:D792))</f>
        <v/>
      </c>
      <c r="C792" s="14"/>
      <c r="D792" s="15"/>
      <c r="E792" s="16"/>
      <c r="F792" s="15"/>
      <c r="G792" s="18"/>
      <c r="H792" s="18" t="str">
        <f t="shared" si="60"/>
        <v/>
      </c>
      <c r="I792" s="18"/>
      <c r="J792" s="18" t="str">
        <f t="shared" si="61"/>
        <v/>
      </c>
      <c r="K792" s="18"/>
      <c r="L792" s="18"/>
      <c r="M792" s="18"/>
      <c r="N792" s="19" t="str">
        <f t="shared" si="62"/>
        <v/>
      </c>
      <c r="O792" s="15"/>
      <c r="P792" s="20" t="str">
        <f t="shared" si="63"/>
        <v/>
      </c>
      <c r="Q792" s="21" t="str">
        <f t="shared" si="64"/>
        <v/>
      </c>
    </row>
    <row r="793" spans="2:17" x14ac:dyDescent="0.2">
      <c r="B793" s="13" t="str">
        <f>IF(D793="","",COUNTA($D$5:D793))</f>
        <v/>
      </c>
      <c r="C793" s="14"/>
      <c r="D793" s="15"/>
      <c r="E793" s="16"/>
      <c r="F793" s="15"/>
      <c r="G793" s="18"/>
      <c r="H793" s="18" t="str">
        <f t="shared" si="60"/>
        <v/>
      </c>
      <c r="I793" s="18"/>
      <c r="J793" s="18" t="str">
        <f t="shared" si="61"/>
        <v/>
      </c>
      <c r="K793" s="18"/>
      <c r="L793" s="18"/>
      <c r="M793" s="18"/>
      <c r="N793" s="19" t="str">
        <f t="shared" si="62"/>
        <v/>
      </c>
      <c r="O793" s="15"/>
      <c r="P793" s="20" t="str">
        <f t="shared" si="63"/>
        <v/>
      </c>
      <c r="Q793" s="21" t="str">
        <f t="shared" si="64"/>
        <v/>
      </c>
    </row>
    <row r="794" spans="2:17" x14ac:dyDescent="0.2">
      <c r="B794" s="13" t="str">
        <f>IF(D794="","",COUNTA($D$5:D794))</f>
        <v/>
      </c>
      <c r="C794" s="14"/>
      <c r="D794" s="15"/>
      <c r="E794" s="16"/>
      <c r="F794" s="15"/>
      <c r="G794" s="18"/>
      <c r="H794" s="18" t="str">
        <f t="shared" si="60"/>
        <v/>
      </c>
      <c r="I794" s="18"/>
      <c r="J794" s="18" t="str">
        <f t="shared" si="61"/>
        <v/>
      </c>
      <c r="K794" s="18"/>
      <c r="L794" s="18"/>
      <c r="M794" s="18"/>
      <c r="N794" s="19" t="str">
        <f t="shared" si="62"/>
        <v/>
      </c>
      <c r="O794" s="15"/>
      <c r="P794" s="20" t="str">
        <f t="shared" si="63"/>
        <v/>
      </c>
      <c r="Q794" s="21" t="str">
        <f t="shared" si="64"/>
        <v/>
      </c>
    </row>
    <row r="795" spans="2:17" x14ac:dyDescent="0.2">
      <c r="B795" s="13" t="str">
        <f>IF(D795="","",COUNTA($D$5:D795))</f>
        <v/>
      </c>
      <c r="C795" s="14"/>
      <c r="D795" s="15"/>
      <c r="E795" s="16"/>
      <c r="F795" s="15"/>
      <c r="G795" s="18"/>
      <c r="H795" s="18" t="str">
        <f t="shared" si="60"/>
        <v/>
      </c>
      <c r="I795" s="18"/>
      <c r="J795" s="18" t="str">
        <f t="shared" si="61"/>
        <v/>
      </c>
      <c r="K795" s="18"/>
      <c r="L795" s="18"/>
      <c r="M795" s="18"/>
      <c r="N795" s="19" t="str">
        <f t="shared" si="62"/>
        <v/>
      </c>
      <c r="O795" s="15"/>
      <c r="P795" s="20" t="str">
        <f t="shared" si="63"/>
        <v/>
      </c>
      <c r="Q795" s="21" t="str">
        <f t="shared" si="64"/>
        <v/>
      </c>
    </row>
    <row r="796" spans="2:17" x14ac:dyDescent="0.2">
      <c r="B796" s="13" t="str">
        <f>IF(D796="","",COUNTA($D$5:D796))</f>
        <v/>
      </c>
      <c r="C796" s="14"/>
      <c r="D796" s="15"/>
      <c r="E796" s="16"/>
      <c r="F796" s="15"/>
      <c r="G796" s="18"/>
      <c r="H796" s="18" t="str">
        <f t="shared" si="60"/>
        <v/>
      </c>
      <c r="I796" s="18"/>
      <c r="J796" s="18" t="str">
        <f t="shared" si="61"/>
        <v/>
      </c>
      <c r="K796" s="18"/>
      <c r="L796" s="18"/>
      <c r="M796" s="18"/>
      <c r="N796" s="19" t="str">
        <f t="shared" si="62"/>
        <v/>
      </c>
      <c r="O796" s="15"/>
      <c r="P796" s="20" t="str">
        <f t="shared" si="63"/>
        <v/>
      </c>
      <c r="Q796" s="21" t="str">
        <f t="shared" si="64"/>
        <v/>
      </c>
    </row>
    <row r="797" spans="2:17" x14ac:dyDescent="0.2">
      <c r="B797" s="13" t="str">
        <f>IF(D797="","",COUNTA($D$5:D797))</f>
        <v/>
      </c>
      <c r="C797" s="14"/>
      <c r="D797" s="15"/>
      <c r="E797" s="16"/>
      <c r="F797" s="15"/>
      <c r="G797" s="18"/>
      <c r="H797" s="18" t="str">
        <f t="shared" si="60"/>
        <v/>
      </c>
      <c r="I797" s="18"/>
      <c r="J797" s="18" t="str">
        <f t="shared" si="61"/>
        <v/>
      </c>
      <c r="K797" s="18"/>
      <c r="L797" s="18"/>
      <c r="M797" s="18"/>
      <c r="N797" s="19" t="str">
        <f t="shared" si="62"/>
        <v/>
      </c>
      <c r="O797" s="15"/>
      <c r="P797" s="20" t="str">
        <f t="shared" si="63"/>
        <v/>
      </c>
      <c r="Q797" s="21" t="str">
        <f t="shared" si="64"/>
        <v/>
      </c>
    </row>
    <row r="798" spans="2:17" x14ac:dyDescent="0.2">
      <c r="B798" s="13" t="str">
        <f>IF(D798="","",COUNTA($D$5:D798))</f>
        <v/>
      </c>
      <c r="C798" s="14"/>
      <c r="D798" s="15"/>
      <c r="E798" s="16"/>
      <c r="F798" s="15"/>
      <c r="G798" s="18"/>
      <c r="H798" s="18" t="str">
        <f t="shared" si="60"/>
        <v/>
      </c>
      <c r="I798" s="18"/>
      <c r="J798" s="18" t="str">
        <f t="shared" si="61"/>
        <v/>
      </c>
      <c r="K798" s="18"/>
      <c r="L798" s="18"/>
      <c r="M798" s="18"/>
      <c r="N798" s="19" t="str">
        <f t="shared" si="62"/>
        <v/>
      </c>
      <c r="O798" s="15"/>
      <c r="P798" s="20" t="str">
        <f t="shared" si="63"/>
        <v/>
      </c>
      <c r="Q798" s="21" t="str">
        <f t="shared" si="64"/>
        <v/>
      </c>
    </row>
    <row r="799" spans="2:17" x14ac:dyDescent="0.2">
      <c r="B799" s="13" t="str">
        <f>IF(D799="","",COUNTA($D$5:D799))</f>
        <v/>
      </c>
      <c r="C799" s="14"/>
      <c r="D799" s="15"/>
      <c r="E799" s="16"/>
      <c r="F799" s="15"/>
      <c r="G799" s="18"/>
      <c r="H799" s="18" t="str">
        <f t="shared" si="60"/>
        <v/>
      </c>
      <c r="I799" s="18"/>
      <c r="J799" s="18" t="str">
        <f t="shared" si="61"/>
        <v/>
      </c>
      <c r="K799" s="18"/>
      <c r="L799" s="18"/>
      <c r="M799" s="18"/>
      <c r="N799" s="19" t="str">
        <f t="shared" si="62"/>
        <v/>
      </c>
      <c r="O799" s="15"/>
      <c r="P799" s="20" t="str">
        <f t="shared" si="63"/>
        <v/>
      </c>
      <c r="Q799" s="21" t="str">
        <f t="shared" si="64"/>
        <v/>
      </c>
    </row>
    <row r="800" spans="2:17" x14ac:dyDescent="0.2">
      <c r="B800" s="13" t="str">
        <f>IF(D800="","",COUNTA($D$5:D800))</f>
        <v/>
      </c>
      <c r="C800" s="14"/>
      <c r="D800" s="15"/>
      <c r="E800" s="16"/>
      <c r="F800" s="15"/>
      <c r="G800" s="18"/>
      <c r="H800" s="18" t="str">
        <f t="shared" si="60"/>
        <v/>
      </c>
      <c r="I800" s="18"/>
      <c r="J800" s="18" t="str">
        <f t="shared" si="61"/>
        <v/>
      </c>
      <c r="K800" s="18"/>
      <c r="L800" s="18"/>
      <c r="M800" s="18"/>
      <c r="N800" s="19" t="str">
        <f t="shared" si="62"/>
        <v/>
      </c>
      <c r="O800" s="15"/>
      <c r="P800" s="20" t="str">
        <f t="shared" si="63"/>
        <v/>
      </c>
      <c r="Q800" s="21" t="str">
        <f t="shared" si="64"/>
        <v/>
      </c>
    </row>
    <row r="801" spans="2:17" x14ac:dyDescent="0.2">
      <c r="B801" s="13" t="str">
        <f>IF(D801="","",COUNTA($D$5:D801))</f>
        <v/>
      </c>
      <c r="C801" s="14"/>
      <c r="D801" s="15"/>
      <c r="E801" s="16"/>
      <c r="F801" s="15"/>
      <c r="G801" s="18"/>
      <c r="H801" s="18" t="str">
        <f t="shared" si="60"/>
        <v/>
      </c>
      <c r="I801" s="18"/>
      <c r="J801" s="18" t="str">
        <f t="shared" si="61"/>
        <v/>
      </c>
      <c r="K801" s="18"/>
      <c r="L801" s="18"/>
      <c r="M801" s="18"/>
      <c r="N801" s="19" t="str">
        <f t="shared" si="62"/>
        <v/>
      </c>
      <c r="O801" s="15"/>
      <c r="P801" s="20" t="str">
        <f t="shared" si="63"/>
        <v/>
      </c>
      <c r="Q801" s="21" t="str">
        <f t="shared" si="64"/>
        <v/>
      </c>
    </row>
    <row r="802" spans="2:17" x14ac:dyDescent="0.2">
      <c r="B802" s="13" t="str">
        <f>IF(D802="","",COUNTA($D$5:D802))</f>
        <v/>
      </c>
      <c r="C802" s="14"/>
      <c r="D802" s="15"/>
      <c r="E802" s="16"/>
      <c r="F802" s="15"/>
      <c r="G802" s="18"/>
      <c r="H802" s="18" t="str">
        <f t="shared" si="60"/>
        <v/>
      </c>
      <c r="I802" s="18"/>
      <c r="J802" s="18" t="str">
        <f t="shared" si="61"/>
        <v/>
      </c>
      <c r="K802" s="18"/>
      <c r="L802" s="18"/>
      <c r="M802" s="18"/>
      <c r="N802" s="19" t="str">
        <f t="shared" si="62"/>
        <v/>
      </c>
      <c r="O802" s="15"/>
      <c r="P802" s="20" t="str">
        <f t="shared" si="63"/>
        <v/>
      </c>
      <c r="Q802" s="21" t="str">
        <f t="shared" si="64"/>
        <v/>
      </c>
    </row>
    <row r="803" spans="2:17" x14ac:dyDescent="0.2">
      <c r="B803" s="13" t="str">
        <f>IF(D803="","",COUNTA($D$5:D803))</f>
        <v/>
      </c>
      <c r="C803" s="14"/>
      <c r="D803" s="15"/>
      <c r="E803" s="16"/>
      <c r="F803" s="15"/>
      <c r="G803" s="18"/>
      <c r="H803" s="18" t="str">
        <f t="shared" si="60"/>
        <v/>
      </c>
      <c r="I803" s="18"/>
      <c r="J803" s="18" t="str">
        <f t="shared" si="61"/>
        <v/>
      </c>
      <c r="K803" s="18"/>
      <c r="L803" s="18"/>
      <c r="M803" s="18"/>
      <c r="N803" s="19" t="str">
        <f t="shared" si="62"/>
        <v/>
      </c>
      <c r="O803" s="15"/>
      <c r="P803" s="20" t="str">
        <f t="shared" si="63"/>
        <v/>
      </c>
      <c r="Q803" s="21" t="str">
        <f t="shared" si="64"/>
        <v/>
      </c>
    </row>
    <row r="804" spans="2:17" x14ac:dyDescent="0.2">
      <c r="B804" s="13" t="str">
        <f>IF(D804="","",COUNTA($D$5:D804))</f>
        <v/>
      </c>
      <c r="C804" s="14"/>
      <c r="D804" s="15"/>
      <c r="E804" s="16"/>
      <c r="F804" s="15"/>
      <c r="G804" s="18"/>
      <c r="H804" s="18" t="str">
        <f t="shared" si="60"/>
        <v/>
      </c>
      <c r="I804" s="18"/>
      <c r="J804" s="18" t="str">
        <f t="shared" si="61"/>
        <v/>
      </c>
      <c r="K804" s="18"/>
      <c r="L804" s="18"/>
      <c r="M804" s="18"/>
      <c r="N804" s="19" t="str">
        <f t="shared" si="62"/>
        <v/>
      </c>
      <c r="O804" s="15"/>
      <c r="P804" s="20" t="str">
        <f t="shared" si="63"/>
        <v/>
      </c>
      <c r="Q804" s="21" t="str">
        <f t="shared" si="64"/>
        <v/>
      </c>
    </row>
    <row r="805" spans="2:17" x14ac:dyDescent="0.2">
      <c r="B805" s="13" t="str">
        <f>IF(D805="","",COUNTA($D$5:D805))</f>
        <v/>
      </c>
      <c r="C805" s="14"/>
      <c r="D805" s="15"/>
      <c r="E805" s="16"/>
      <c r="F805" s="15"/>
      <c r="G805" s="18"/>
      <c r="H805" s="18" t="str">
        <f t="shared" si="60"/>
        <v/>
      </c>
      <c r="I805" s="18"/>
      <c r="J805" s="18" t="str">
        <f t="shared" si="61"/>
        <v/>
      </c>
      <c r="K805" s="18"/>
      <c r="L805" s="18"/>
      <c r="M805" s="18"/>
      <c r="N805" s="19" t="str">
        <f t="shared" si="62"/>
        <v/>
      </c>
      <c r="O805" s="15"/>
      <c r="P805" s="20" t="str">
        <f t="shared" si="63"/>
        <v/>
      </c>
      <c r="Q805" s="21" t="str">
        <f t="shared" si="64"/>
        <v/>
      </c>
    </row>
    <row r="806" spans="2:17" x14ac:dyDescent="0.2">
      <c r="B806" s="13" t="str">
        <f>IF(D806="","",COUNTA($D$5:D806))</f>
        <v/>
      </c>
      <c r="C806" s="14"/>
      <c r="D806" s="15"/>
      <c r="E806" s="16"/>
      <c r="F806" s="15"/>
      <c r="G806" s="18"/>
      <c r="H806" s="18" t="str">
        <f t="shared" si="60"/>
        <v/>
      </c>
      <c r="I806" s="18"/>
      <c r="J806" s="18" t="str">
        <f t="shared" si="61"/>
        <v/>
      </c>
      <c r="K806" s="18"/>
      <c r="L806" s="18"/>
      <c r="M806" s="18"/>
      <c r="N806" s="19" t="str">
        <f t="shared" si="62"/>
        <v/>
      </c>
      <c r="O806" s="15"/>
      <c r="P806" s="20" t="str">
        <f t="shared" si="63"/>
        <v/>
      </c>
      <c r="Q806" s="21" t="str">
        <f t="shared" si="64"/>
        <v/>
      </c>
    </row>
    <row r="807" spans="2:17" x14ac:dyDescent="0.2">
      <c r="B807" s="13" t="str">
        <f>IF(D807="","",COUNTA($D$5:D807))</f>
        <v/>
      </c>
      <c r="C807" s="14"/>
      <c r="D807" s="15"/>
      <c r="E807" s="16"/>
      <c r="F807" s="15"/>
      <c r="G807" s="18"/>
      <c r="H807" s="18" t="str">
        <f t="shared" si="60"/>
        <v/>
      </c>
      <c r="I807" s="18"/>
      <c r="J807" s="18" t="str">
        <f t="shared" si="61"/>
        <v/>
      </c>
      <c r="K807" s="18"/>
      <c r="L807" s="18"/>
      <c r="M807" s="18"/>
      <c r="N807" s="19" t="str">
        <f t="shared" si="62"/>
        <v/>
      </c>
      <c r="O807" s="15"/>
      <c r="P807" s="20" t="str">
        <f t="shared" si="63"/>
        <v/>
      </c>
      <c r="Q807" s="21" t="str">
        <f t="shared" si="64"/>
        <v/>
      </c>
    </row>
    <row r="808" spans="2:17" x14ac:dyDescent="0.2">
      <c r="B808" s="13" t="str">
        <f>IF(D808="","",COUNTA($D$5:D808))</f>
        <v/>
      </c>
      <c r="C808" s="14"/>
      <c r="D808" s="15"/>
      <c r="E808" s="16"/>
      <c r="F808" s="15"/>
      <c r="G808" s="18"/>
      <c r="H808" s="18" t="str">
        <f t="shared" si="60"/>
        <v/>
      </c>
      <c r="I808" s="18"/>
      <c r="J808" s="18" t="str">
        <f t="shared" si="61"/>
        <v/>
      </c>
      <c r="K808" s="18"/>
      <c r="L808" s="18"/>
      <c r="M808" s="18"/>
      <c r="N808" s="19" t="str">
        <f t="shared" si="62"/>
        <v/>
      </c>
      <c r="O808" s="15"/>
      <c r="P808" s="20" t="str">
        <f t="shared" si="63"/>
        <v/>
      </c>
      <c r="Q808" s="21" t="str">
        <f t="shared" si="64"/>
        <v/>
      </c>
    </row>
    <row r="809" spans="2:17" x14ac:dyDescent="0.2">
      <c r="B809" s="13" t="str">
        <f>IF(D809="","",COUNTA($D$5:D809))</f>
        <v/>
      </c>
      <c r="C809" s="14"/>
      <c r="D809" s="15"/>
      <c r="E809" s="16"/>
      <c r="F809" s="15"/>
      <c r="G809" s="18"/>
      <c r="H809" s="18" t="str">
        <f t="shared" si="60"/>
        <v/>
      </c>
      <c r="I809" s="18"/>
      <c r="J809" s="18" t="str">
        <f t="shared" si="61"/>
        <v/>
      </c>
      <c r="K809" s="18"/>
      <c r="L809" s="18"/>
      <c r="M809" s="18"/>
      <c r="N809" s="19" t="str">
        <f t="shared" si="62"/>
        <v/>
      </c>
      <c r="O809" s="15"/>
      <c r="P809" s="20" t="str">
        <f t="shared" si="63"/>
        <v/>
      </c>
      <c r="Q809" s="21" t="str">
        <f t="shared" si="64"/>
        <v/>
      </c>
    </row>
    <row r="810" spans="2:17" x14ac:dyDescent="0.2">
      <c r="B810" s="13" t="str">
        <f>IF(D810="","",COUNTA($D$5:D810))</f>
        <v/>
      </c>
      <c r="C810" s="14"/>
      <c r="D810" s="15"/>
      <c r="E810" s="16"/>
      <c r="F810" s="15"/>
      <c r="G810" s="18"/>
      <c r="H810" s="18" t="str">
        <f t="shared" si="60"/>
        <v/>
      </c>
      <c r="I810" s="18"/>
      <c r="J810" s="18" t="str">
        <f t="shared" si="61"/>
        <v/>
      </c>
      <c r="K810" s="18"/>
      <c r="L810" s="18"/>
      <c r="M810" s="18"/>
      <c r="N810" s="19" t="str">
        <f t="shared" si="62"/>
        <v/>
      </c>
      <c r="O810" s="15"/>
      <c r="P810" s="20" t="str">
        <f t="shared" si="63"/>
        <v/>
      </c>
      <c r="Q810" s="21" t="str">
        <f t="shared" si="64"/>
        <v/>
      </c>
    </row>
    <row r="811" spans="2:17" x14ac:dyDescent="0.2">
      <c r="B811" s="13" t="str">
        <f>IF(D811="","",COUNTA($D$5:D811))</f>
        <v/>
      </c>
      <c r="C811" s="14"/>
      <c r="D811" s="15"/>
      <c r="E811" s="16"/>
      <c r="F811" s="15"/>
      <c r="G811" s="18"/>
      <c r="H811" s="18" t="str">
        <f t="shared" si="60"/>
        <v/>
      </c>
      <c r="I811" s="18"/>
      <c r="J811" s="18" t="str">
        <f t="shared" si="61"/>
        <v/>
      </c>
      <c r="K811" s="18"/>
      <c r="L811" s="18"/>
      <c r="M811" s="18"/>
      <c r="N811" s="19" t="str">
        <f t="shared" si="62"/>
        <v/>
      </c>
      <c r="O811" s="15"/>
      <c r="P811" s="20" t="str">
        <f t="shared" si="63"/>
        <v/>
      </c>
      <c r="Q811" s="21" t="str">
        <f t="shared" si="64"/>
        <v/>
      </c>
    </row>
    <row r="812" spans="2:17" x14ac:dyDescent="0.2">
      <c r="B812" s="13" t="str">
        <f>IF(D812="","",COUNTA($D$5:D812))</f>
        <v/>
      </c>
      <c r="C812" s="14"/>
      <c r="D812" s="15"/>
      <c r="E812" s="16"/>
      <c r="F812" s="15"/>
      <c r="G812" s="18"/>
      <c r="H812" s="18" t="str">
        <f t="shared" si="60"/>
        <v/>
      </c>
      <c r="I812" s="18"/>
      <c r="J812" s="18" t="str">
        <f t="shared" si="61"/>
        <v/>
      </c>
      <c r="K812" s="18"/>
      <c r="L812" s="18"/>
      <c r="M812" s="18"/>
      <c r="N812" s="19" t="str">
        <f t="shared" si="62"/>
        <v/>
      </c>
      <c r="O812" s="15"/>
      <c r="P812" s="20" t="str">
        <f t="shared" si="63"/>
        <v/>
      </c>
      <c r="Q812" s="21" t="str">
        <f t="shared" si="64"/>
        <v/>
      </c>
    </row>
    <row r="813" spans="2:17" x14ac:dyDescent="0.2">
      <c r="B813" s="13" t="str">
        <f>IF(D813="","",COUNTA($D$5:D813))</f>
        <v/>
      </c>
      <c r="C813" s="14"/>
      <c r="D813" s="15"/>
      <c r="E813" s="16"/>
      <c r="F813" s="15"/>
      <c r="G813" s="18"/>
      <c r="H813" s="18" t="str">
        <f t="shared" si="60"/>
        <v/>
      </c>
      <c r="I813" s="18"/>
      <c r="J813" s="18" t="str">
        <f t="shared" si="61"/>
        <v/>
      </c>
      <c r="K813" s="18"/>
      <c r="L813" s="18"/>
      <c r="M813" s="18"/>
      <c r="N813" s="19" t="str">
        <f t="shared" si="62"/>
        <v/>
      </c>
      <c r="O813" s="15"/>
      <c r="P813" s="20" t="str">
        <f t="shared" si="63"/>
        <v/>
      </c>
      <c r="Q813" s="21" t="str">
        <f t="shared" si="64"/>
        <v/>
      </c>
    </row>
    <row r="814" spans="2:17" x14ac:dyDescent="0.2">
      <c r="B814" s="13" t="str">
        <f>IF(D814="","",COUNTA($D$5:D814))</f>
        <v/>
      </c>
      <c r="C814" s="14"/>
      <c r="D814" s="15"/>
      <c r="E814" s="16"/>
      <c r="F814" s="15"/>
      <c r="G814" s="18"/>
      <c r="H814" s="18" t="str">
        <f t="shared" si="60"/>
        <v/>
      </c>
      <c r="I814" s="18"/>
      <c r="J814" s="18" t="str">
        <f t="shared" si="61"/>
        <v/>
      </c>
      <c r="K814" s="18"/>
      <c r="L814" s="18"/>
      <c r="M814" s="18"/>
      <c r="N814" s="19" t="str">
        <f t="shared" si="62"/>
        <v/>
      </c>
      <c r="O814" s="15"/>
      <c r="P814" s="20" t="str">
        <f t="shared" si="63"/>
        <v/>
      </c>
      <c r="Q814" s="21" t="str">
        <f t="shared" si="64"/>
        <v/>
      </c>
    </row>
    <row r="815" spans="2:17" x14ac:dyDescent="0.2">
      <c r="B815" s="13" t="str">
        <f>IF(D815="","",COUNTA($D$5:D815))</f>
        <v/>
      </c>
      <c r="C815" s="14"/>
      <c r="D815" s="15"/>
      <c r="E815" s="16"/>
      <c r="F815" s="15"/>
      <c r="G815" s="18"/>
      <c r="H815" s="18" t="str">
        <f t="shared" si="60"/>
        <v/>
      </c>
      <c r="I815" s="18"/>
      <c r="J815" s="18" t="str">
        <f t="shared" si="61"/>
        <v/>
      </c>
      <c r="K815" s="18"/>
      <c r="L815" s="18"/>
      <c r="M815" s="18"/>
      <c r="N815" s="19" t="str">
        <f t="shared" si="62"/>
        <v/>
      </c>
      <c r="O815" s="15"/>
      <c r="P815" s="20" t="str">
        <f t="shared" si="63"/>
        <v/>
      </c>
      <c r="Q815" s="21" t="str">
        <f t="shared" si="64"/>
        <v/>
      </c>
    </row>
    <row r="816" spans="2:17" x14ac:dyDescent="0.2">
      <c r="B816" s="13" t="str">
        <f>IF(D816="","",COUNTA($D$5:D816))</f>
        <v/>
      </c>
      <c r="C816" s="14"/>
      <c r="D816" s="15"/>
      <c r="E816" s="16"/>
      <c r="F816" s="15"/>
      <c r="G816" s="18"/>
      <c r="H816" s="18" t="str">
        <f t="shared" si="60"/>
        <v/>
      </c>
      <c r="I816" s="18"/>
      <c r="J816" s="18" t="str">
        <f t="shared" si="61"/>
        <v/>
      </c>
      <c r="K816" s="18"/>
      <c r="L816" s="18"/>
      <c r="M816" s="18"/>
      <c r="N816" s="19" t="str">
        <f t="shared" si="62"/>
        <v/>
      </c>
      <c r="O816" s="15"/>
      <c r="P816" s="20" t="str">
        <f t="shared" si="63"/>
        <v/>
      </c>
      <c r="Q816" s="21" t="str">
        <f t="shared" si="64"/>
        <v/>
      </c>
    </row>
    <row r="817" spans="2:17" x14ac:dyDescent="0.2">
      <c r="B817" s="13" t="str">
        <f>IF(D817="","",COUNTA($D$5:D817))</f>
        <v/>
      </c>
      <c r="C817" s="14"/>
      <c r="D817" s="15"/>
      <c r="E817" s="16"/>
      <c r="F817" s="15"/>
      <c r="G817" s="18"/>
      <c r="H817" s="18" t="str">
        <f t="shared" si="60"/>
        <v/>
      </c>
      <c r="I817" s="18"/>
      <c r="J817" s="18" t="str">
        <f t="shared" si="61"/>
        <v/>
      </c>
      <c r="K817" s="18"/>
      <c r="L817" s="18"/>
      <c r="M817" s="18"/>
      <c r="N817" s="19" t="str">
        <f t="shared" si="62"/>
        <v/>
      </c>
      <c r="O817" s="15"/>
      <c r="P817" s="20" t="str">
        <f t="shared" si="63"/>
        <v/>
      </c>
      <c r="Q817" s="21" t="str">
        <f t="shared" si="64"/>
        <v/>
      </c>
    </row>
    <row r="818" spans="2:17" x14ac:dyDescent="0.2">
      <c r="B818" s="13" t="str">
        <f>IF(D818="","",COUNTA($D$5:D818))</f>
        <v/>
      </c>
      <c r="C818" s="14"/>
      <c r="D818" s="15"/>
      <c r="E818" s="16"/>
      <c r="F818" s="15"/>
      <c r="G818" s="18"/>
      <c r="H818" s="18" t="str">
        <f t="shared" si="60"/>
        <v/>
      </c>
      <c r="I818" s="18"/>
      <c r="J818" s="18" t="str">
        <f t="shared" si="61"/>
        <v/>
      </c>
      <c r="K818" s="18"/>
      <c r="L818" s="18"/>
      <c r="M818" s="18"/>
      <c r="N818" s="19" t="str">
        <f t="shared" si="62"/>
        <v/>
      </c>
      <c r="O818" s="15"/>
      <c r="P818" s="20" t="str">
        <f t="shared" si="63"/>
        <v/>
      </c>
      <c r="Q818" s="21" t="str">
        <f t="shared" si="64"/>
        <v/>
      </c>
    </row>
    <row r="819" spans="2:17" x14ac:dyDescent="0.2">
      <c r="B819" s="13" t="str">
        <f>IF(D819="","",COUNTA($D$5:D819))</f>
        <v/>
      </c>
      <c r="C819" s="14"/>
      <c r="D819" s="15"/>
      <c r="E819" s="16"/>
      <c r="F819" s="15"/>
      <c r="G819" s="18"/>
      <c r="H819" s="18" t="str">
        <f t="shared" si="60"/>
        <v/>
      </c>
      <c r="I819" s="18"/>
      <c r="J819" s="18" t="str">
        <f t="shared" si="61"/>
        <v/>
      </c>
      <c r="K819" s="18"/>
      <c r="L819" s="18"/>
      <c r="M819" s="18"/>
      <c r="N819" s="19" t="str">
        <f t="shared" si="62"/>
        <v/>
      </c>
      <c r="O819" s="15"/>
      <c r="P819" s="20" t="str">
        <f t="shared" si="63"/>
        <v/>
      </c>
      <c r="Q819" s="21" t="str">
        <f t="shared" si="64"/>
        <v/>
      </c>
    </row>
    <row r="820" spans="2:17" x14ac:dyDescent="0.2">
      <c r="B820" s="13" t="str">
        <f>IF(D820="","",COUNTA($D$5:D820))</f>
        <v/>
      </c>
      <c r="C820" s="14"/>
      <c r="D820" s="15"/>
      <c r="E820" s="16"/>
      <c r="F820" s="15"/>
      <c r="G820" s="18"/>
      <c r="H820" s="18" t="str">
        <f t="shared" si="60"/>
        <v/>
      </c>
      <c r="I820" s="18"/>
      <c r="J820" s="18" t="str">
        <f t="shared" si="61"/>
        <v/>
      </c>
      <c r="K820" s="18"/>
      <c r="L820" s="18"/>
      <c r="M820" s="18"/>
      <c r="N820" s="19" t="str">
        <f t="shared" si="62"/>
        <v/>
      </c>
      <c r="O820" s="15"/>
      <c r="P820" s="20" t="str">
        <f t="shared" si="63"/>
        <v/>
      </c>
      <c r="Q820" s="21" t="str">
        <f t="shared" si="64"/>
        <v/>
      </c>
    </row>
    <row r="821" spans="2:17" x14ac:dyDescent="0.2">
      <c r="B821" s="13" t="str">
        <f>IF(D821="","",COUNTA($D$5:D821))</f>
        <v/>
      </c>
      <c r="C821" s="14"/>
      <c r="D821" s="15"/>
      <c r="E821" s="16"/>
      <c r="F821" s="15"/>
      <c r="G821" s="18"/>
      <c r="H821" s="18" t="str">
        <f t="shared" si="60"/>
        <v/>
      </c>
      <c r="I821" s="18"/>
      <c r="J821" s="18" t="str">
        <f t="shared" si="61"/>
        <v/>
      </c>
      <c r="K821" s="18"/>
      <c r="L821" s="18"/>
      <c r="M821" s="18"/>
      <c r="N821" s="19" t="str">
        <f t="shared" si="62"/>
        <v/>
      </c>
      <c r="O821" s="15"/>
      <c r="P821" s="20" t="str">
        <f t="shared" si="63"/>
        <v/>
      </c>
      <c r="Q821" s="21" t="str">
        <f t="shared" si="64"/>
        <v/>
      </c>
    </row>
    <row r="822" spans="2:17" x14ac:dyDescent="0.2">
      <c r="B822" s="13" t="str">
        <f>IF(D822="","",COUNTA($D$5:D822))</f>
        <v/>
      </c>
      <c r="C822" s="14"/>
      <c r="D822" s="15"/>
      <c r="E822" s="16"/>
      <c r="F822" s="15"/>
      <c r="G822" s="18"/>
      <c r="H822" s="18" t="str">
        <f t="shared" si="60"/>
        <v/>
      </c>
      <c r="I822" s="18"/>
      <c r="J822" s="18" t="str">
        <f t="shared" si="61"/>
        <v/>
      </c>
      <c r="K822" s="18"/>
      <c r="L822" s="18"/>
      <c r="M822" s="18"/>
      <c r="N822" s="19" t="str">
        <f t="shared" si="62"/>
        <v/>
      </c>
      <c r="O822" s="15"/>
      <c r="P822" s="20" t="str">
        <f t="shared" si="63"/>
        <v/>
      </c>
      <c r="Q822" s="21" t="str">
        <f t="shared" si="64"/>
        <v/>
      </c>
    </row>
    <row r="823" spans="2:17" x14ac:dyDescent="0.2">
      <c r="B823" s="13" t="str">
        <f>IF(D823="","",COUNTA($D$5:D823))</f>
        <v/>
      </c>
      <c r="C823" s="14"/>
      <c r="D823" s="15"/>
      <c r="E823" s="16"/>
      <c r="F823" s="15"/>
      <c r="G823" s="18"/>
      <c r="H823" s="18" t="str">
        <f t="shared" si="60"/>
        <v/>
      </c>
      <c r="I823" s="18"/>
      <c r="J823" s="18" t="str">
        <f t="shared" si="61"/>
        <v/>
      </c>
      <c r="K823" s="18"/>
      <c r="L823" s="18"/>
      <c r="M823" s="18"/>
      <c r="N823" s="19" t="str">
        <f t="shared" si="62"/>
        <v/>
      </c>
      <c r="O823" s="15"/>
      <c r="P823" s="20" t="str">
        <f t="shared" si="63"/>
        <v/>
      </c>
      <c r="Q823" s="21" t="str">
        <f t="shared" si="64"/>
        <v/>
      </c>
    </row>
    <row r="824" spans="2:17" x14ac:dyDescent="0.2">
      <c r="B824" s="13" t="str">
        <f>IF(D824="","",COUNTA($D$5:D824))</f>
        <v/>
      </c>
      <c r="C824" s="14"/>
      <c r="D824" s="15"/>
      <c r="E824" s="16"/>
      <c r="F824" s="15"/>
      <c r="G824" s="18"/>
      <c r="H824" s="18" t="str">
        <f t="shared" si="60"/>
        <v/>
      </c>
      <c r="I824" s="18"/>
      <c r="J824" s="18" t="str">
        <f t="shared" si="61"/>
        <v/>
      </c>
      <c r="K824" s="18"/>
      <c r="L824" s="18"/>
      <c r="M824" s="18"/>
      <c r="N824" s="19" t="str">
        <f t="shared" si="62"/>
        <v/>
      </c>
      <c r="O824" s="15"/>
      <c r="P824" s="20" t="str">
        <f t="shared" si="63"/>
        <v/>
      </c>
      <c r="Q824" s="21" t="str">
        <f t="shared" si="64"/>
        <v/>
      </c>
    </row>
    <row r="825" spans="2:17" x14ac:dyDescent="0.2">
      <c r="B825" s="13" t="str">
        <f>IF(D825="","",COUNTA($D$5:D825))</f>
        <v/>
      </c>
      <c r="C825" s="14"/>
      <c r="D825" s="15"/>
      <c r="E825" s="16"/>
      <c r="F825" s="15"/>
      <c r="G825" s="18"/>
      <c r="H825" s="18" t="str">
        <f t="shared" si="60"/>
        <v/>
      </c>
      <c r="I825" s="18"/>
      <c r="J825" s="18" t="str">
        <f t="shared" si="61"/>
        <v/>
      </c>
      <c r="K825" s="18"/>
      <c r="L825" s="18"/>
      <c r="M825" s="18"/>
      <c r="N825" s="19" t="str">
        <f t="shared" si="62"/>
        <v/>
      </c>
      <c r="O825" s="15"/>
      <c r="P825" s="20" t="str">
        <f t="shared" si="63"/>
        <v/>
      </c>
      <c r="Q825" s="21" t="str">
        <f t="shared" si="64"/>
        <v/>
      </c>
    </row>
    <row r="826" spans="2:17" x14ac:dyDescent="0.2">
      <c r="B826" s="13" t="str">
        <f>IF(D826="","",COUNTA($D$5:D826))</f>
        <v/>
      </c>
      <c r="C826" s="14"/>
      <c r="D826" s="15"/>
      <c r="E826" s="16"/>
      <c r="F826" s="15"/>
      <c r="G826" s="18"/>
      <c r="H826" s="18" t="str">
        <f t="shared" si="60"/>
        <v/>
      </c>
      <c r="I826" s="18"/>
      <c r="J826" s="18" t="str">
        <f t="shared" si="61"/>
        <v/>
      </c>
      <c r="K826" s="18"/>
      <c r="L826" s="18"/>
      <c r="M826" s="18"/>
      <c r="N826" s="19" t="str">
        <f t="shared" si="62"/>
        <v/>
      </c>
      <c r="O826" s="15"/>
      <c r="P826" s="20" t="str">
        <f t="shared" si="63"/>
        <v/>
      </c>
      <c r="Q826" s="21" t="str">
        <f t="shared" si="64"/>
        <v/>
      </c>
    </row>
    <row r="827" spans="2:17" x14ac:dyDescent="0.2">
      <c r="B827" s="13" t="str">
        <f>IF(D827="","",COUNTA($D$5:D827))</f>
        <v/>
      </c>
      <c r="C827" s="14"/>
      <c r="D827" s="15"/>
      <c r="E827" s="16"/>
      <c r="F827" s="15"/>
      <c r="G827" s="18"/>
      <c r="H827" s="18" t="str">
        <f t="shared" si="60"/>
        <v/>
      </c>
      <c r="I827" s="18"/>
      <c r="J827" s="18" t="str">
        <f t="shared" si="61"/>
        <v/>
      </c>
      <c r="K827" s="18"/>
      <c r="L827" s="18"/>
      <c r="M827" s="18"/>
      <c r="N827" s="19" t="str">
        <f t="shared" si="62"/>
        <v/>
      </c>
      <c r="O827" s="15"/>
      <c r="P827" s="20" t="str">
        <f t="shared" si="63"/>
        <v/>
      </c>
      <c r="Q827" s="21" t="str">
        <f t="shared" si="64"/>
        <v/>
      </c>
    </row>
    <row r="828" spans="2:17" x14ac:dyDescent="0.2">
      <c r="B828" s="13" t="str">
        <f>IF(D828="","",COUNTA($D$5:D828))</f>
        <v/>
      </c>
      <c r="C828" s="14"/>
      <c r="D828" s="15"/>
      <c r="E828" s="16"/>
      <c r="F828" s="15"/>
      <c r="G828" s="18"/>
      <c r="H828" s="18" t="str">
        <f t="shared" si="60"/>
        <v/>
      </c>
      <c r="I828" s="18"/>
      <c r="J828" s="18" t="str">
        <f t="shared" si="61"/>
        <v/>
      </c>
      <c r="K828" s="18"/>
      <c r="L828" s="18"/>
      <c r="M828" s="18"/>
      <c r="N828" s="19" t="str">
        <f t="shared" si="62"/>
        <v/>
      </c>
      <c r="O828" s="15"/>
      <c r="P828" s="20" t="str">
        <f t="shared" si="63"/>
        <v/>
      </c>
      <c r="Q828" s="21" t="str">
        <f t="shared" si="64"/>
        <v/>
      </c>
    </row>
    <row r="829" spans="2:17" x14ac:dyDescent="0.2">
      <c r="B829" s="13" t="str">
        <f>IF(D829="","",COUNTA($D$5:D829))</f>
        <v/>
      </c>
      <c r="C829" s="14"/>
      <c r="D829" s="15"/>
      <c r="E829" s="16"/>
      <c r="F829" s="15"/>
      <c r="G829" s="18"/>
      <c r="H829" s="18" t="str">
        <f t="shared" si="60"/>
        <v/>
      </c>
      <c r="I829" s="18"/>
      <c r="J829" s="18" t="str">
        <f t="shared" si="61"/>
        <v/>
      </c>
      <c r="K829" s="18"/>
      <c r="L829" s="18"/>
      <c r="M829" s="18"/>
      <c r="N829" s="19" t="str">
        <f t="shared" si="62"/>
        <v/>
      </c>
      <c r="O829" s="15"/>
      <c r="P829" s="20" t="str">
        <f t="shared" si="63"/>
        <v/>
      </c>
      <c r="Q829" s="21" t="str">
        <f t="shared" si="64"/>
        <v/>
      </c>
    </row>
    <row r="830" spans="2:17" x14ac:dyDescent="0.2">
      <c r="B830" s="13" t="str">
        <f>IF(D830="","",COUNTA($D$5:D830))</f>
        <v/>
      </c>
      <c r="C830" s="14"/>
      <c r="D830" s="15"/>
      <c r="E830" s="16"/>
      <c r="F830" s="15"/>
      <c r="G830" s="18"/>
      <c r="H830" s="18" t="str">
        <f t="shared" si="60"/>
        <v/>
      </c>
      <c r="I830" s="18"/>
      <c r="J830" s="18" t="str">
        <f t="shared" si="61"/>
        <v/>
      </c>
      <c r="K830" s="18"/>
      <c r="L830" s="18"/>
      <c r="M830" s="18"/>
      <c r="N830" s="19" t="str">
        <f t="shared" si="62"/>
        <v/>
      </c>
      <c r="O830" s="15"/>
      <c r="P830" s="20" t="str">
        <f t="shared" si="63"/>
        <v/>
      </c>
      <c r="Q830" s="21" t="str">
        <f t="shared" si="64"/>
        <v/>
      </c>
    </row>
    <row r="831" spans="2:17" x14ac:dyDescent="0.2">
      <c r="B831" s="13" t="str">
        <f>IF(D831="","",COUNTA($D$5:D831))</f>
        <v/>
      </c>
      <c r="C831" s="14"/>
      <c r="D831" s="15"/>
      <c r="E831" s="16"/>
      <c r="F831" s="15"/>
      <c r="G831" s="18"/>
      <c r="H831" s="18" t="str">
        <f t="shared" si="60"/>
        <v/>
      </c>
      <c r="I831" s="18"/>
      <c r="J831" s="18" t="str">
        <f t="shared" si="61"/>
        <v/>
      </c>
      <c r="K831" s="18"/>
      <c r="L831" s="18"/>
      <c r="M831" s="18"/>
      <c r="N831" s="19" t="str">
        <f t="shared" si="62"/>
        <v/>
      </c>
      <c r="O831" s="15"/>
      <c r="P831" s="20" t="str">
        <f t="shared" si="63"/>
        <v/>
      </c>
      <c r="Q831" s="21" t="str">
        <f t="shared" si="64"/>
        <v/>
      </c>
    </row>
    <row r="832" spans="2:17" x14ac:dyDescent="0.2">
      <c r="B832" s="13" t="str">
        <f>IF(D832="","",COUNTA($D$5:D832))</f>
        <v/>
      </c>
      <c r="C832" s="14"/>
      <c r="D832" s="15"/>
      <c r="E832" s="16"/>
      <c r="F832" s="15"/>
      <c r="G832" s="18"/>
      <c r="H832" s="18" t="str">
        <f t="shared" si="60"/>
        <v/>
      </c>
      <c r="I832" s="18"/>
      <c r="J832" s="18" t="str">
        <f t="shared" si="61"/>
        <v/>
      </c>
      <c r="K832" s="18"/>
      <c r="L832" s="18"/>
      <c r="M832" s="18"/>
      <c r="N832" s="19" t="str">
        <f t="shared" si="62"/>
        <v/>
      </c>
      <c r="O832" s="15"/>
      <c r="P832" s="20" t="str">
        <f t="shared" si="63"/>
        <v/>
      </c>
      <c r="Q832" s="21" t="str">
        <f t="shared" si="64"/>
        <v/>
      </c>
    </row>
    <row r="833" spans="2:17" x14ac:dyDescent="0.2">
      <c r="B833" s="13" t="str">
        <f>IF(D833="","",COUNTA($D$5:D833))</f>
        <v/>
      </c>
      <c r="C833" s="14"/>
      <c r="D833" s="15"/>
      <c r="E833" s="16"/>
      <c r="F833" s="15"/>
      <c r="G833" s="18"/>
      <c r="H833" s="18" t="str">
        <f t="shared" si="60"/>
        <v/>
      </c>
      <c r="I833" s="18"/>
      <c r="J833" s="18" t="str">
        <f t="shared" si="61"/>
        <v/>
      </c>
      <c r="K833" s="18"/>
      <c r="L833" s="18"/>
      <c r="M833" s="18"/>
      <c r="N833" s="19" t="str">
        <f t="shared" si="62"/>
        <v/>
      </c>
      <c r="O833" s="15"/>
      <c r="P833" s="20" t="str">
        <f t="shared" si="63"/>
        <v/>
      </c>
      <c r="Q833" s="21" t="str">
        <f t="shared" si="64"/>
        <v/>
      </c>
    </row>
    <row r="834" spans="2:17" x14ac:dyDescent="0.2">
      <c r="B834" s="13" t="str">
        <f>IF(D834="","",COUNTA($D$5:D834))</f>
        <v/>
      </c>
      <c r="C834" s="14"/>
      <c r="D834" s="15"/>
      <c r="E834" s="16"/>
      <c r="F834" s="15"/>
      <c r="G834" s="18"/>
      <c r="H834" s="18" t="str">
        <f t="shared" si="60"/>
        <v/>
      </c>
      <c r="I834" s="18"/>
      <c r="J834" s="18" t="str">
        <f t="shared" si="61"/>
        <v/>
      </c>
      <c r="K834" s="18"/>
      <c r="L834" s="18"/>
      <c r="M834" s="18"/>
      <c r="N834" s="19" t="str">
        <f t="shared" si="62"/>
        <v/>
      </c>
      <c r="O834" s="15"/>
      <c r="P834" s="20" t="str">
        <f t="shared" si="63"/>
        <v/>
      </c>
      <c r="Q834" s="21" t="str">
        <f t="shared" si="64"/>
        <v/>
      </c>
    </row>
    <row r="835" spans="2:17" x14ac:dyDescent="0.2">
      <c r="B835" s="13" t="str">
        <f>IF(D835="","",COUNTA($D$5:D835))</f>
        <v/>
      </c>
      <c r="C835" s="14"/>
      <c r="D835" s="15"/>
      <c r="E835" s="16"/>
      <c r="F835" s="15"/>
      <c r="G835" s="18"/>
      <c r="H835" s="18" t="str">
        <f t="shared" si="60"/>
        <v/>
      </c>
      <c r="I835" s="18"/>
      <c r="J835" s="18" t="str">
        <f t="shared" si="61"/>
        <v/>
      </c>
      <c r="K835" s="18"/>
      <c r="L835" s="18"/>
      <c r="M835" s="18"/>
      <c r="N835" s="19" t="str">
        <f t="shared" si="62"/>
        <v/>
      </c>
      <c r="O835" s="15"/>
      <c r="P835" s="20" t="str">
        <f t="shared" si="63"/>
        <v/>
      </c>
      <c r="Q835" s="21" t="str">
        <f t="shared" si="64"/>
        <v/>
      </c>
    </row>
    <row r="836" spans="2:17" x14ac:dyDescent="0.2">
      <c r="B836" s="13" t="str">
        <f>IF(D836="","",COUNTA($D$5:D836))</f>
        <v/>
      </c>
      <c r="C836" s="14"/>
      <c r="D836" s="15"/>
      <c r="E836" s="16"/>
      <c r="F836" s="15"/>
      <c r="G836" s="18"/>
      <c r="H836" s="18" t="str">
        <f t="shared" si="60"/>
        <v/>
      </c>
      <c r="I836" s="18"/>
      <c r="J836" s="18" t="str">
        <f t="shared" si="61"/>
        <v/>
      </c>
      <c r="K836" s="18"/>
      <c r="L836" s="18"/>
      <c r="M836" s="18"/>
      <c r="N836" s="19" t="str">
        <f t="shared" si="62"/>
        <v/>
      </c>
      <c r="O836" s="15"/>
      <c r="P836" s="20" t="str">
        <f t="shared" si="63"/>
        <v/>
      </c>
      <c r="Q836" s="21" t="str">
        <f t="shared" si="64"/>
        <v/>
      </c>
    </row>
    <row r="837" spans="2:17" x14ac:dyDescent="0.2">
      <c r="B837" s="13" t="str">
        <f>IF(D837="","",COUNTA($D$5:D837))</f>
        <v/>
      </c>
      <c r="C837" s="14"/>
      <c r="D837" s="15"/>
      <c r="E837" s="16"/>
      <c r="F837" s="15"/>
      <c r="G837" s="18"/>
      <c r="H837" s="18" t="str">
        <f t="shared" ref="H837:H900" si="65">IF(G837="","",ROUND(G837*Cota1,2))</f>
        <v/>
      </c>
      <c r="I837" s="18"/>
      <c r="J837" s="18" t="str">
        <f t="shared" ref="J837:J900" si="66">IF(I837="","",ROUND(I837*Cota2,2))</f>
        <v/>
      </c>
      <c r="K837" s="18"/>
      <c r="L837" s="18"/>
      <c r="M837" s="18"/>
      <c r="N837" s="19" t="str">
        <f t="shared" ref="N837:N900" si="67">IF(D837="","",N(G837)+N(H837)+N(I837)+N(J837)+N(K837)+N(L837)+N(M837))</f>
        <v/>
      </c>
      <c r="O837" s="15"/>
      <c r="P837" s="20" t="str">
        <f t="shared" ref="P837:P900" si="68">IF(NOT(ISNUMBER(C837)),"",WORKDAY(C837,ZileEF,Sarbatori))</f>
        <v/>
      </c>
      <c r="Q837" s="21" t="str">
        <f t="shared" ref="Q837:Q900" si="69">IF(AND(C837="",D837=""),"",TRIM(IF(OR(NOT(ISNUMBER(C837)),D837="",E837="",F837=""),"Date incomplete. ","")&amp;IF(COUNTIF($D$5:$D$1004,D837)&gt;1,"Număr de factură dublat. ","")&amp;IF(AND(N(G837)&lt;&gt;0,ABS(N(H837)-ROUND(G837*Cota1,2))&gt;0.05),"TVA 21% diferită de calcul. ","")&amp;IF(AND(N(I837)&lt;&gt;0,ABS(N(J837)-ROUND(I837*Cota2,2))&gt;0.05),"TVA 11% diferită de calcul. ","")&amp;IF(N837=0,"Fără valori. ","")&amp;IF(O837&lt;&gt;"Da",IF(AND(ISNUMBER(P837),AziJ&gt;P837),"Netransmisă în e-Factura – termen depășit. ","De transmis în e-Factura până la "&amp;RIGHT("0"&amp;DAY(P837),2)&amp;"."&amp;RIGHT("0"&amp;MONTH(P837),2)&amp;"."&amp;YEAR(P837)&amp;". "),"")))</f>
        <v/>
      </c>
    </row>
    <row r="838" spans="2:17" x14ac:dyDescent="0.2">
      <c r="B838" s="13" t="str">
        <f>IF(D838="","",COUNTA($D$5:D838))</f>
        <v/>
      </c>
      <c r="C838" s="14"/>
      <c r="D838" s="15"/>
      <c r="E838" s="16"/>
      <c r="F838" s="15"/>
      <c r="G838" s="18"/>
      <c r="H838" s="18" t="str">
        <f t="shared" si="65"/>
        <v/>
      </c>
      <c r="I838" s="18"/>
      <c r="J838" s="18" t="str">
        <f t="shared" si="66"/>
        <v/>
      </c>
      <c r="K838" s="18"/>
      <c r="L838" s="18"/>
      <c r="M838" s="18"/>
      <c r="N838" s="19" t="str">
        <f t="shared" si="67"/>
        <v/>
      </c>
      <c r="O838" s="15"/>
      <c r="P838" s="20" t="str">
        <f t="shared" si="68"/>
        <v/>
      </c>
      <c r="Q838" s="21" t="str">
        <f t="shared" si="69"/>
        <v/>
      </c>
    </row>
    <row r="839" spans="2:17" x14ac:dyDescent="0.2">
      <c r="B839" s="13" t="str">
        <f>IF(D839="","",COUNTA($D$5:D839))</f>
        <v/>
      </c>
      <c r="C839" s="14"/>
      <c r="D839" s="15"/>
      <c r="E839" s="16"/>
      <c r="F839" s="15"/>
      <c r="G839" s="18"/>
      <c r="H839" s="18" t="str">
        <f t="shared" si="65"/>
        <v/>
      </c>
      <c r="I839" s="18"/>
      <c r="J839" s="18" t="str">
        <f t="shared" si="66"/>
        <v/>
      </c>
      <c r="K839" s="18"/>
      <c r="L839" s="18"/>
      <c r="M839" s="18"/>
      <c r="N839" s="19" t="str">
        <f t="shared" si="67"/>
        <v/>
      </c>
      <c r="O839" s="15"/>
      <c r="P839" s="20" t="str">
        <f t="shared" si="68"/>
        <v/>
      </c>
      <c r="Q839" s="21" t="str">
        <f t="shared" si="69"/>
        <v/>
      </c>
    </row>
    <row r="840" spans="2:17" x14ac:dyDescent="0.2">
      <c r="B840" s="13" t="str">
        <f>IF(D840="","",COUNTA($D$5:D840))</f>
        <v/>
      </c>
      <c r="C840" s="14"/>
      <c r="D840" s="15"/>
      <c r="E840" s="16"/>
      <c r="F840" s="15"/>
      <c r="G840" s="18"/>
      <c r="H840" s="18" t="str">
        <f t="shared" si="65"/>
        <v/>
      </c>
      <c r="I840" s="18"/>
      <c r="J840" s="18" t="str">
        <f t="shared" si="66"/>
        <v/>
      </c>
      <c r="K840" s="18"/>
      <c r="L840" s="18"/>
      <c r="M840" s="18"/>
      <c r="N840" s="19" t="str">
        <f t="shared" si="67"/>
        <v/>
      </c>
      <c r="O840" s="15"/>
      <c r="P840" s="20" t="str">
        <f t="shared" si="68"/>
        <v/>
      </c>
      <c r="Q840" s="21" t="str">
        <f t="shared" si="69"/>
        <v/>
      </c>
    </row>
    <row r="841" spans="2:17" x14ac:dyDescent="0.2">
      <c r="B841" s="13" t="str">
        <f>IF(D841="","",COUNTA($D$5:D841))</f>
        <v/>
      </c>
      <c r="C841" s="14"/>
      <c r="D841" s="15"/>
      <c r="E841" s="16"/>
      <c r="F841" s="15"/>
      <c r="G841" s="18"/>
      <c r="H841" s="18" t="str">
        <f t="shared" si="65"/>
        <v/>
      </c>
      <c r="I841" s="18"/>
      <c r="J841" s="18" t="str">
        <f t="shared" si="66"/>
        <v/>
      </c>
      <c r="K841" s="18"/>
      <c r="L841" s="18"/>
      <c r="M841" s="18"/>
      <c r="N841" s="19" t="str">
        <f t="shared" si="67"/>
        <v/>
      </c>
      <c r="O841" s="15"/>
      <c r="P841" s="20" t="str">
        <f t="shared" si="68"/>
        <v/>
      </c>
      <c r="Q841" s="21" t="str">
        <f t="shared" si="69"/>
        <v/>
      </c>
    </row>
    <row r="842" spans="2:17" x14ac:dyDescent="0.2">
      <c r="B842" s="13" t="str">
        <f>IF(D842="","",COUNTA($D$5:D842))</f>
        <v/>
      </c>
      <c r="C842" s="14"/>
      <c r="D842" s="15"/>
      <c r="E842" s="16"/>
      <c r="F842" s="15"/>
      <c r="G842" s="18"/>
      <c r="H842" s="18" t="str">
        <f t="shared" si="65"/>
        <v/>
      </c>
      <c r="I842" s="18"/>
      <c r="J842" s="18" t="str">
        <f t="shared" si="66"/>
        <v/>
      </c>
      <c r="K842" s="18"/>
      <c r="L842" s="18"/>
      <c r="M842" s="18"/>
      <c r="N842" s="19" t="str">
        <f t="shared" si="67"/>
        <v/>
      </c>
      <c r="O842" s="15"/>
      <c r="P842" s="20" t="str">
        <f t="shared" si="68"/>
        <v/>
      </c>
      <c r="Q842" s="21" t="str">
        <f t="shared" si="69"/>
        <v/>
      </c>
    </row>
    <row r="843" spans="2:17" x14ac:dyDescent="0.2">
      <c r="B843" s="13" t="str">
        <f>IF(D843="","",COUNTA($D$5:D843))</f>
        <v/>
      </c>
      <c r="C843" s="14"/>
      <c r="D843" s="15"/>
      <c r="E843" s="16"/>
      <c r="F843" s="15"/>
      <c r="G843" s="18"/>
      <c r="H843" s="18" t="str">
        <f t="shared" si="65"/>
        <v/>
      </c>
      <c r="I843" s="18"/>
      <c r="J843" s="18" t="str">
        <f t="shared" si="66"/>
        <v/>
      </c>
      <c r="K843" s="18"/>
      <c r="L843" s="18"/>
      <c r="M843" s="18"/>
      <c r="N843" s="19" t="str">
        <f t="shared" si="67"/>
        <v/>
      </c>
      <c r="O843" s="15"/>
      <c r="P843" s="20" t="str">
        <f t="shared" si="68"/>
        <v/>
      </c>
      <c r="Q843" s="21" t="str">
        <f t="shared" si="69"/>
        <v/>
      </c>
    </row>
    <row r="844" spans="2:17" x14ac:dyDescent="0.2">
      <c r="B844" s="13" t="str">
        <f>IF(D844="","",COUNTA($D$5:D844))</f>
        <v/>
      </c>
      <c r="C844" s="14"/>
      <c r="D844" s="15"/>
      <c r="E844" s="16"/>
      <c r="F844" s="15"/>
      <c r="G844" s="18"/>
      <c r="H844" s="18" t="str">
        <f t="shared" si="65"/>
        <v/>
      </c>
      <c r="I844" s="18"/>
      <c r="J844" s="18" t="str">
        <f t="shared" si="66"/>
        <v/>
      </c>
      <c r="K844" s="18"/>
      <c r="L844" s="18"/>
      <c r="M844" s="18"/>
      <c r="N844" s="19" t="str">
        <f t="shared" si="67"/>
        <v/>
      </c>
      <c r="O844" s="15"/>
      <c r="P844" s="20" t="str">
        <f t="shared" si="68"/>
        <v/>
      </c>
      <c r="Q844" s="21" t="str">
        <f t="shared" si="69"/>
        <v/>
      </c>
    </row>
    <row r="845" spans="2:17" x14ac:dyDescent="0.2">
      <c r="B845" s="13" t="str">
        <f>IF(D845="","",COUNTA($D$5:D845))</f>
        <v/>
      </c>
      <c r="C845" s="14"/>
      <c r="D845" s="15"/>
      <c r="E845" s="16"/>
      <c r="F845" s="15"/>
      <c r="G845" s="18"/>
      <c r="H845" s="18" t="str">
        <f t="shared" si="65"/>
        <v/>
      </c>
      <c r="I845" s="18"/>
      <c r="J845" s="18" t="str">
        <f t="shared" si="66"/>
        <v/>
      </c>
      <c r="K845" s="18"/>
      <c r="L845" s="18"/>
      <c r="M845" s="18"/>
      <c r="N845" s="19" t="str">
        <f t="shared" si="67"/>
        <v/>
      </c>
      <c r="O845" s="15"/>
      <c r="P845" s="20" t="str">
        <f t="shared" si="68"/>
        <v/>
      </c>
      <c r="Q845" s="21" t="str">
        <f t="shared" si="69"/>
        <v/>
      </c>
    </row>
    <row r="846" spans="2:17" x14ac:dyDescent="0.2">
      <c r="B846" s="13" t="str">
        <f>IF(D846="","",COUNTA($D$5:D846))</f>
        <v/>
      </c>
      <c r="C846" s="14"/>
      <c r="D846" s="15"/>
      <c r="E846" s="16"/>
      <c r="F846" s="15"/>
      <c r="G846" s="18"/>
      <c r="H846" s="18" t="str">
        <f t="shared" si="65"/>
        <v/>
      </c>
      <c r="I846" s="18"/>
      <c r="J846" s="18" t="str">
        <f t="shared" si="66"/>
        <v/>
      </c>
      <c r="K846" s="18"/>
      <c r="L846" s="18"/>
      <c r="M846" s="18"/>
      <c r="N846" s="19" t="str">
        <f t="shared" si="67"/>
        <v/>
      </c>
      <c r="O846" s="15"/>
      <c r="P846" s="20" t="str">
        <f t="shared" si="68"/>
        <v/>
      </c>
      <c r="Q846" s="21" t="str">
        <f t="shared" si="69"/>
        <v/>
      </c>
    </row>
    <row r="847" spans="2:17" x14ac:dyDescent="0.2">
      <c r="B847" s="13" t="str">
        <f>IF(D847="","",COUNTA($D$5:D847))</f>
        <v/>
      </c>
      <c r="C847" s="14"/>
      <c r="D847" s="15"/>
      <c r="E847" s="16"/>
      <c r="F847" s="15"/>
      <c r="G847" s="18"/>
      <c r="H847" s="18" t="str">
        <f t="shared" si="65"/>
        <v/>
      </c>
      <c r="I847" s="18"/>
      <c r="J847" s="18" t="str">
        <f t="shared" si="66"/>
        <v/>
      </c>
      <c r="K847" s="18"/>
      <c r="L847" s="18"/>
      <c r="M847" s="18"/>
      <c r="N847" s="19" t="str">
        <f t="shared" si="67"/>
        <v/>
      </c>
      <c r="O847" s="15"/>
      <c r="P847" s="20" t="str">
        <f t="shared" si="68"/>
        <v/>
      </c>
      <c r="Q847" s="21" t="str">
        <f t="shared" si="69"/>
        <v/>
      </c>
    </row>
    <row r="848" spans="2:17" x14ac:dyDescent="0.2">
      <c r="B848" s="13" t="str">
        <f>IF(D848="","",COUNTA($D$5:D848))</f>
        <v/>
      </c>
      <c r="C848" s="14"/>
      <c r="D848" s="15"/>
      <c r="E848" s="16"/>
      <c r="F848" s="15"/>
      <c r="G848" s="18"/>
      <c r="H848" s="18" t="str">
        <f t="shared" si="65"/>
        <v/>
      </c>
      <c r="I848" s="18"/>
      <c r="J848" s="18" t="str">
        <f t="shared" si="66"/>
        <v/>
      </c>
      <c r="K848" s="18"/>
      <c r="L848" s="18"/>
      <c r="M848" s="18"/>
      <c r="N848" s="19" t="str">
        <f t="shared" si="67"/>
        <v/>
      </c>
      <c r="O848" s="15"/>
      <c r="P848" s="20" t="str">
        <f t="shared" si="68"/>
        <v/>
      </c>
      <c r="Q848" s="21" t="str">
        <f t="shared" si="69"/>
        <v/>
      </c>
    </row>
    <row r="849" spans="2:17" x14ac:dyDescent="0.2">
      <c r="B849" s="13" t="str">
        <f>IF(D849="","",COUNTA($D$5:D849))</f>
        <v/>
      </c>
      <c r="C849" s="14"/>
      <c r="D849" s="15"/>
      <c r="E849" s="16"/>
      <c r="F849" s="15"/>
      <c r="G849" s="18"/>
      <c r="H849" s="18" t="str">
        <f t="shared" si="65"/>
        <v/>
      </c>
      <c r="I849" s="18"/>
      <c r="J849" s="18" t="str">
        <f t="shared" si="66"/>
        <v/>
      </c>
      <c r="K849" s="18"/>
      <c r="L849" s="18"/>
      <c r="M849" s="18"/>
      <c r="N849" s="19" t="str">
        <f t="shared" si="67"/>
        <v/>
      </c>
      <c r="O849" s="15"/>
      <c r="P849" s="20" t="str">
        <f t="shared" si="68"/>
        <v/>
      </c>
      <c r="Q849" s="21" t="str">
        <f t="shared" si="69"/>
        <v/>
      </c>
    </row>
    <row r="850" spans="2:17" x14ac:dyDescent="0.2">
      <c r="B850" s="13" t="str">
        <f>IF(D850="","",COUNTA($D$5:D850))</f>
        <v/>
      </c>
      <c r="C850" s="14"/>
      <c r="D850" s="15"/>
      <c r="E850" s="16"/>
      <c r="F850" s="15"/>
      <c r="G850" s="18"/>
      <c r="H850" s="18" t="str">
        <f t="shared" si="65"/>
        <v/>
      </c>
      <c r="I850" s="18"/>
      <c r="J850" s="18" t="str">
        <f t="shared" si="66"/>
        <v/>
      </c>
      <c r="K850" s="18"/>
      <c r="L850" s="18"/>
      <c r="M850" s="18"/>
      <c r="N850" s="19" t="str">
        <f t="shared" si="67"/>
        <v/>
      </c>
      <c r="O850" s="15"/>
      <c r="P850" s="20" t="str">
        <f t="shared" si="68"/>
        <v/>
      </c>
      <c r="Q850" s="21" t="str">
        <f t="shared" si="69"/>
        <v/>
      </c>
    </row>
    <row r="851" spans="2:17" x14ac:dyDescent="0.2">
      <c r="B851" s="13" t="str">
        <f>IF(D851="","",COUNTA($D$5:D851))</f>
        <v/>
      </c>
      <c r="C851" s="14"/>
      <c r="D851" s="15"/>
      <c r="E851" s="16"/>
      <c r="F851" s="15"/>
      <c r="G851" s="18"/>
      <c r="H851" s="18" t="str">
        <f t="shared" si="65"/>
        <v/>
      </c>
      <c r="I851" s="18"/>
      <c r="J851" s="18" t="str">
        <f t="shared" si="66"/>
        <v/>
      </c>
      <c r="K851" s="18"/>
      <c r="L851" s="18"/>
      <c r="M851" s="18"/>
      <c r="N851" s="19" t="str">
        <f t="shared" si="67"/>
        <v/>
      </c>
      <c r="O851" s="15"/>
      <c r="P851" s="20" t="str">
        <f t="shared" si="68"/>
        <v/>
      </c>
      <c r="Q851" s="21" t="str">
        <f t="shared" si="69"/>
        <v/>
      </c>
    </row>
    <row r="852" spans="2:17" x14ac:dyDescent="0.2">
      <c r="B852" s="13" t="str">
        <f>IF(D852="","",COUNTA($D$5:D852))</f>
        <v/>
      </c>
      <c r="C852" s="14"/>
      <c r="D852" s="15"/>
      <c r="E852" s="16"/>
      <c r="F852" s="15"/>
      <c r="G852" s="18"/>
      <c r="H852" s="18" t="str">
        <f t="shared" si="65"/>
        <v/>
      </c>
      <c r="I852" s="18"/>
      <c r="J852" s="18" t="str">
        <f t="shared" si="66"/>
        <v/>
      </c>
      <c r="K852" s="18"/>
      <c r="L852" s="18"/>
      <c r="M852" s="18"/>
      <c r="N852" s="19" t="str">
        <f t="shared" si="67"/>
        <v/>
      </c>
      <c r="O852" s="15"/>
      <c r="P852" s="20" t="str">
        <f t="shared" si="68"/>
        <v/>
      </c>
      <c r="Q852" s="21" t="str">
        <f t="shared" si="69"/>
        <v/>
      </c>
    </row>
    <row r="853" spans="2:17" x14ac:dyDescent="0.2">
      <c r="B853" s="13" t="str">
        <f>IF(D853="","",COUNTA($D$5:D853))</f>
        <v/>
      </c>
      <c r="C853" s="14"/>
      <c r="D853" s="15"/>
      <c r="E853" s="16"/>
      <c r="F853" s="15"/>
      <c r="G853" s="18"/>
      <c r="H853" s="18" t="str">
        <f t="shared" si="65"/>
        <v/>
      </c>
      <c r="I853" s="18"/>
      <c r="J853" s="18" t="str">
        <f t="shared" si="66"/>
        <v/>
      </c>
      <c r="K853" s="18"/>
      <c r="L853" s="18"/>
      <c r="M853" s="18"/>
      <c r="N853" s="19" t="str">
        <f t="shared" si="67"/>
        <v/>
      </c>
      <c r="O853" s="15"/>
      <c r="P853" s="20" t="str">
        <f t="shared" si="68"/>
        <v/>
      </c>
      <c r="Q853" s="21" t="str">
        <f t="shared" si="69"/>
        <v/>
      </c>
    </row>
    <row r="854" spans="2:17" x14ac:dyDescent="0.2">
      <c r="B854" s="13" t="str">
        <f>IF(D854="","",COUNTA($D$5:D854))</f>
        <v/>
      </c>
      <c r="C854" s="14"/>
      <c r="D854" s="15"/>
      <c r="E854" s="16"/>
      <c r="F854" s="15"/>
      <c r="G854" s="18"/>
      <c r="H854" s="18" t="str">
        <f t="shared" si="65"/>
        <v/>
      </c>
      <c r="I854" s="18"/>
      <c r="J854" s="18" t="str">
        <f t="shared" si="66"/>
        <v/>
      </c>
      <c r="K854" s="18"/>
      <c r="L854" s="18"/>
      <c r="M854" s="18"/>
      <c r="N854" s="19" t="str">
        <f t="shared" si="67"/>
        <v/>
      </c>
      <c r="O854" s="15"/>
      <c r="P854" s="20" t="str">
        <f t="shared" si="68"/>
        <v/>
      </c>
      <c r="Q854" s="21" t="str">
        <f t="shared" si="69"/>
        <v/>
      </c>
    </row>
    <row r="855" spans="2:17" x14ac:dyDescent="0.2">
      <c r="B855" s="13" t="str">
        <f>IF(D855="","",COUNTA($D$5:D855))</f>
        <v/>
      </c>
      <c r="C855" s="14"/>
      <c r="D855" s="15"/>
      <c r="E855" s="16"/>
      <c r="F855" s="15"/>
      <c r="G855" s="18"/>
      <c r="H855" s="18" t="str">
        <f t="shared" si="65"/>
        <v/>
      </c>
      <c r="I855" s="18"/>
      <c r="J855" s="18" t="str">
        <f t="shared" si="66"/>
        <v/>
      </c>
      <c r="K855" s="18"/>
      <c r="L855" s="18"/>
      <c r="M855" s="18"/>
      <c r="N855" s="19" t="str">
        <f t="shared" si="67"/>
        <v/>
      </c>
      <c r="O855" s="15"/>
      <c r="P855" s="20" t="str">
        <f t="shared" si="68"/>
        <v/>
      </c>
      <c r="Q855" s="21" t="str">
        <f t="shared" si="69"/>
        <v/>
      </c>
    </row>
    <row r="856" spans="2:17" x14ac:dyDescent="0.2">
      <c r="B856" s="13" t="str">
        <f>IF(D856="","",COUNTA($D$5:D856))</f>
        <v/>
      </c>
      <c r="C856" s="14"/>
      <c r="D856" s="15"/>
      <c r="E856" s="16"/>
      <c r="F856" s="15"/>
      <c r="G856" s="18"/>
      <c r="H856" s="18" t="str">
        <f t="shared" si="65"/>
        <v/>
      </c>
      <c r="I856" s="18"/>
      <c r="J856" s="18" t="str">
        <f t="shared" si="66"/>
        <v/>
      </c>
      <c r="K856" s="18"/>
      <c r="L856" s="18"/>
      <c r="M856" s="18"/>
      <c r="N856" s="19" t="str">
        <f t="shared" si="67"/>
        <v/>
      </c>
      <c r="O856" s="15"/>
      <c r="P856" s="20" t="str">
        <f t="shared" si="68"/>
        <v/>
      </c>
      <c r="Q856" s="21" t="str">
        <f t="shared" si="69"/>
        <v/>
      </c>
    </row>
    <row r="857" spans="2:17" x14ac:dyDescent="0.2">
      <c r="B857" s="13" t="str">
        <f>IF(D857="","",COUNTA($D$5:D857))</f>
        <v/>
      </c>
      <c r="C857" s="14"/>
      <c r="D857" s="15"/>
      <c r="E857" s="16"/>
      <c r="F857" s="15"/>
      <c r="G857" s="18"/>
      <c r="H857" s="18" t="str">
        <f t="shared" si="65"/>
        <v/>
      </c>
      <c r="I857" s="18"/>
      <c r="J857" s="18" t="str">
        <f t="shared" si="66"/>
        <v/>
      </c>
      <c r="K857" s="18"/>
      <c r="L857" s="18"/>
      <c r="M857" s="18"/>
      <c r="N857" s="19" t="str">
        <f t="shared" si="67"/>
        <v/>
      </c>
      <c r="O857" s="15"/>
      <c r="P857" s="20" t="str">
        <f t="shared" si="68"/>
        <v/>
      </c>
      <c r="Q857" s="21" t="str">
        <f t="shared" si="69"/>
        <v/>
      </c>
    </row>
    <row r="858" spans="2:17" x14ac:dyDescent="0.2">
      <c r="B858" s="13" t="str">
        <f>IF(D858="","",COUNTA($D$5:D858))</f>
        <v/>
      </c>
      <c r="C858" s="14"/>
      <c r="D858" s="15"/>
      <c r="E858" s="16"/>
      <c r="F858" s="15"/>
      <c r="G858" s="18"/>
      <c r="H858" s="18" t="str">
        <f t="shared" si="65"/>
        <v/>
      </c>
      <c r="I858" s="18"/>
      <c r="J858" s="18" t="str">
        <f t="shared" si="66"/>
        <v/>
      </c>
      <c r="K858" s="18"/>
      <c r="L858" s="18"/>
      <c r="M858" s="18"/>
      <c r="N858" s="19" t="str">
        <f t="shared" si="67"/>
        <v/>
      </c>
      <c r="O858" s="15"/>
      <c r="P858" s="20" t="str">
        <f t="shared" si="68"/>
        <v/>
      </c>
      <c r="Q858" s="21" t="str">
        <f t="shared" si="69"/>
        <v/>
      </c>
    </row>
    <row r="859" spans="2:17" x14ac:dyDescent="0.2">
      <c r="B859" s="13" t="str">
        <f>IF(D859="","",COUNTA($D$5:D859))</f>
        <v/>
      </c>
      <c r="C859" s="14"/>
      <c r="D859" s="15"/>
      <c r="E859" s="16"/>
      <c r="F859" s="15"/>
      <c r="G859" s="18"/>
      <c r="H859" s="18" t="str">
        <f t="shared" si="65"/>
        <v/>
      </c>
      <c r="I859" s="18"/>
      <c r="J859" s="18" t="str">
        <f t="shared" si="66"/>
        <v/>
      </c>
      <c r="K859" s="18"/>
      <c r="L859" s="18"/>
      <c r="M859" s="18"/>
      <c r="N859" s="19" t="str">
        <f t="shared" si="67"/>
        <v/>
      </c>
      <c r="O859" s="15"/>
      <c r="P859" s="20" t="str">
        <f t="shared" si="68"/>
        <v/>
      </c>
      <c r="Q859" s="21" t="str">
        <f t="shared" si="69"/>
        <v/>
      </c>
    </row>
    <row r="860" spans="2:17" x14ac:dyDescent="0.2">
      <c r="B860" s="13" t="str">
        <f>IF(D860="","",COUNTA($D$5:D860))</f>
        <v/>
      </c>
      <c r="C860" s="14"/>
      <c r="D860" s="15"/>
      <c r="E860" s="16"/>
      <c r="F860" s="15"/>
      <c r="G860" s="18"/>
      <c r="H860" s="18" t="str">
        <f t="shared" si="65"/>
        <v/>
      </c>
      <c r="I860" s="18"/>
      <c r="J860" s="18" t="str">
        <f t="shared" si="66"/>
        <v/>
      </c>
      <c r="K860" s="18"/>
      <c r="L860" s="18"/>
      <c r="M860" s="18"/>
      <c r="N860" s="19" t="str">
        <f t="shared" si="67"/>
        <v/>
      </c>
      <c r="O860" s="15"/>
      <c r="P860" s="20" t="str">
        <f t="shared" si="68"/>
        <v/>
      </c>
      <c r="Q860" s="21" t="str">
        <f t="shared" si="69"/>
        <v/>
      </c>
    </row>
    <row r="861" spans="2:17" x14ac:dyDescent="0.2">
      <c r="B861" s="13" t="str">
        <f>IF(D861="","",COUNTA($D$5:D861))</f>
        <v/>
      </c>
      <c r="C861" s="14"/>
      <c r="D861" s="15"/>
      <c r="E861" s="16"/>
      <c r="F861" s="15"/>
      <c r="G861" s="18"/>
      <c r="H861" s="18" t="str">
        <f t="shared" si="65"/>
        <v/>
      </c>
      <c r="I861" s="18"/>
      <c r="J861" s="18" t="str">
        <f t="shared" si="66"/>
        <v/>
      </c>
      <c r="K861" s="18"/>
      <c r="L861" s="18"/>
      <c r="M861" s="18"/>
      <c r="N861" s="19" t="str">
        <f t="shared" si="67"/>
        <v/>
      </c>
      <c r="O861" s="15"/>
      <c r="P861" s="20" t="str">
        <f t="shared" si="68"/>
        <v/>
      </c>
      <c r="Q861" s="21" t="str">
        <f t="shared" si="69"/>
        <v/>
      </c>
    </row>
    <row r="862" spans="2:17" x14ac:dyDescent="0.2">
      <c r="B862" s="13" t="str">
        <f>IF(D862="","",COUNTA($D$5:D862))</f>
        <v/>
      </c>
      <c r="C862" s="14"/>
      <c r="D862" s="15"/>
      <c r="E862" s="16"/>
      <c r="F862" s="15"/>
      <c r="G862" s="18"/>
      <c r="H862" s="18" t="str">
        <f t="shared" si="65"/>
        <v/>
      </c>
      <c r="I862" s="18"/>
      <c r="J862" s="18" t="str">
        <f t="shared" si="66"/>
        <v/>
      </c>
      <c r="K862" s="18"/>
      <c r="L862" s="18"/>
      <c r="M862" s="18"/>
      <c r="N862" s="19" t="str">
        <f t="shared" si="67"/>
        <v/>
      </c>
      <c r="O862" s="15"/>
      <c r="P862" s="20" t="str">
        <f t="shared" si="68"/>
        <v/>
      </c>
      <c r="Q862" s="21" t="str">
        <f t="shared" si="69"/>
        <v/>
      </c>
    </row>
    <row r="863" spans="2:17" x14ac:dyDescent="0.2">
      <c r="B863" s="13" t="str">
        <f>IF(D863="","",COUNTA($D$5:D863))</f>
        <v/>
      </c>
      <c r="C863" s="14"/>
      <c r="D863" s="15"/>
      <c r="E863" s="16"/>
      <c r="F863" s="15"/>
      <c r="G863" s="18"/>
      <c r="H863" s="18" t="str">
        <f t="shared" si="65"/>
        <v/>
      </c>
      <c r="I863" s="18"/>
      <c r="J863" s="18" t="str">
        <f t="shared" si="66"/>
        <v/>
      </c>
      <c r="K863" s="18"/>
      <c r="L863" s="18"/>
      <c r="M863" s="18"/>
      <c r="N863" s="19" t="str">
        <f t="shared" si="67"/>
        <v/>
      </c>
      <c r="O863" s="15"/>
      <c r="P863" s="20" t="str">
        <f t="shared" si="68"/>
        <v/>
      </c>
      <c r="Q863" s="21" t="str">
        <f t="shared" si="69"/>
        <v/>
      </c>
    </row>
    <row r="864" spans="2:17" x14ac:dyDescent="0.2">
      <c r="B864" s="13" t="str">
        <f>IF(D864="","",COUNTA($D$5:D864))</f>
        <v/>
      </c>
      <c r="C864" s="14"/>
      <c r="D864" s="15"/>
      <c r="E864" s="16"/>
      <c r="F864" s="15"/>
      <c r="G864" s="18"/>
      <c r="H864" s="18" t="str">
        <f t="shared" si="65"/>
        <v/>
      </c>
      <c r="I864" s="18"/>
      <c r="J864" s="18" t="str">
        <f t="shared" si="66"/>
        <v/>
      </c>
      <c r="K864" s="18"/>
      <c r="L864" s="18"/>
      <c r="M864" s="18"/>
      <c r="N864" s="19" t="str">
        <f t="shared" si="67"/>
        <v/>
      </c>
      <c r="O864" s="15"/>
      <c r="P864" s="20" t="str">
        <f t="shared" si="68"/>
        <v/>
      </c>
      <c r="Q864" s="21" t="str">
        <f t="shared" si="69"/>
        <v/>
      </c>
    </row>
    <row r="865" spans="2:17" x14ac:dyDescent="0.2">
      <c r="B865" s="13" t="str">
        <f>IF(D865="","",COUNTA($D$5:D865))</f>
        <v/>
      </c>
      <c r="C865" s="14"/>
      <c r="D865" s="15"/>
      <c r="E865" s="16"/>
      <c r="F865" s="15"/>
      <c r="G865" s="18"/>
      <c r="H865" s="18" t="str">
        <f t="shared" si="65"/>
        <v/>
      </c>
      <c r="I865" s="18"/>
      <c r="J865" s="18" t="str">
        <f t="shared" si="66"/>
        <v/>
      </c>
      <c r="K865" s="18"/>
      <c r="L865" s="18"/>
      <c r="M865" s="18"/>
      <c r="N865" s="19" t="str">
        <f t="shared" si="67"/>
        <v/>
      </c>
      <c r="O865" s="15"/>
      <c r="P865" s="20" t="str">
        <f t="shared" si="68"/>
        <v/>
      </c>
      <c r="Q865" s="21" t="str">
        <f t="shared" si="69"/>
        <v/>
      </c>
    </row>
    <row r="866" spans="2:17" x14ac:dyDescent="0.2">
      <c r="B866" s="13" t="str">
        <f>IF(D866="","",COUNTA($D$5:D866))</f>
        <v/>
      </c>
      <c r="C866" s="14"/>
      <c r="D866" s="15"/>
      <c r="E866" s="16"/>
      <c r="F866" s="15"/>
      <c r="G866" s="18"/>
      <c r="H866" s="18" t="str">
        <f t="shared" si="65"/>
        <v/>
      </c>
      <c r="I866" s="18"/>
      <c r="J866" s="18" t="str">
        <f t="shared" si="66"/>
        <v/>
      </c>
      <c r="K866" s="18"/>
      <c r="L866" s="18"/>
      <c r="M866" s="18"/>
      <c r="N866" s="19" t="str">
        <f t="shared" si="67"/>
        <v/>
      </c>
      <c r="O866" s="15"/>
      <c r="P866" s="20" t="str">
        <f t="shared" si="68"/>
        <v/>
      </c>
      <c r="Q866" s="21" t="str">
        <f t="shared" si="69"/>
        <v/>
      </c>
    </row>
    <row r="867" spans="2:17" x14ac:dyDescent="0.2">
      <c r="B867" s="13" t="str">
        <f>IF(D867="","",COUNTA($D$5:D867))</f>
        <v/>
      </c>
      <c r="C867" s="14"/>
      <c r="D867" s="15"/>
      <c r="E867" s="16"/>
      <c r="F867" s="15"/>
      <c r="G867" s="18"/>
      <c r="H867" s="18" t="str">
        <f t="shared" si="65"/>
        <v/>
      </c>
      <c r="I867" s="18"/>
      <c r="J867" s="18" t="str">
        <f t="shared" si="66"/>
        <v/>
      </c>
      <c r="K867" s="18"/>
      <c r="L867" s="18"/>
      <c r="M867" s="18"/>
      <c r="N867" s="19" t="str">
        <f t="shared" si="67"/>
        <v/>
      </c>
      <c r="O867" s="15"/>
      <c r="P867" s="20" t="str">
        <f t="shared" si="68"/>
        <v/>
      </c>
      <c r="Q867" s="21" t="str">
        <f t="shared" si="69"/>
        <v/>
      </c>
    </row>
    <row r="868" spans="2:17" x14ac:dyDescent="0.2">
      <c r="B868" s="13" t="str">
        <f>IF(D868="","",COUNTA($D$5:D868))</f>
        <v/>
      </c>
      <c r="C868" s="14"/>
      <c r="D868" s="15"/>
      <c r="E868" s="16"/>
      <c r="F868" s="15"/>
      <c r="G868" s="18"/>
      <c r="H868" s="18" t="str">
        <f t="shared" si="65"/>
        <v/>
      </c>
      <c r="I868" s="18"/>
      <c r="J868" s="18" t="str">
        <f t="shared" si="66"/>
        <v/>
      </c>
      <c r="K868" s="18"/>
      <c r="L868" s="18"/>
      <c r="M868" s="18"/>
      <c r="N868" s="19" t="str">
        <f t="shared" si="67"/>
        <v/>
      </c>
      <c r="O868" s="15"/>
      <c r="P868" s="20" t="str">
        <f t="shared" si="68"/>
        <v/>
      </c>
      <c r="Q868" s="21" t="str">
        <f t="shared" si="69"/>
        <v/>
      </c>
    </row>
    <row r="869" spans="2:17" x14ac:dyDescent="0.2">
      <c r="B869" s="13" t="str">
        <f>IF(D869="","",COUNTA($D$5:D869))</f>
        <v/>
      </c>
      <c r="C869" s="14"/>
      <c r="D869" s="15"/>
      <c r="E869" s="16"/>
      <c r="F869" s="15"/>
      <c r="G869" s="18"/>
      <c r="H869" s="18" t="str">
        <f t="shared" si="65"/>
        <v/>
      </c>
      <c r="I869" s="18"/>
      <c r="J869" s="18" t="str">
        <f t="shared" si="66"/>
        <v/>
      </c>
      <c r="K869" s="18"/>
      <c r="L869" s="18"/>
      <c r="M869" s="18"/>
      <c r="N869" s="19" t="str">
        <f t="shared" si="67"/>
        <v/>
      </c>
      <c r="O869" s="15"/>
      <c r="P869" s="20" t="str">
        <f t="shared" si="68"/>
        <v/>
      </c>
      <c r="Q869" s="21" t="str">
        <f t="shared" si="69"/>
        <v/>
      </c>
    </row>
    <row r="870" spans="2:17" x14ac:dyDescent="0.2">
      <c r="B870" s="13" t="str">
        <f>IF(D870="","",COUNTA($D$5:D870))</f>
        <v/>
      </c>
      <c r="C870" s="14"/>
      <c r="D870" s="15"/>
      <c r="E870" s="16"/>
      <c r="F870" s="15"/>
      <c r="G870" s="18"/>
      <c r="H870" s="18" t="str">
        <f t="shared" si="65"/>
        <v/>
      </c>
      <c r="I870" s="18"/>
      <c r="J870" s="18" t="str">
        <f t="shared" si="66"/>
        <v/>
      </c>
      <c r="K870" s="18"/>
      <c r="L870" s="18"/>
      <c r="M870" s="18"/>
      <c r="N870" s="19" t="str">
        <f t="shared" si="67"/>
        <v/>
      </c>
      <c r="O870" s="15"/>
      <c r="P870" s="20" t="str">
        <f t="shared" si="68"/>
        <v/>
      </c>
      <c r="Q870" s="21" t="str">
        <f t="shared" si="69"/>
        <v/>
      </c>
    </row>
    <row r="871" spans="2:17" x14ac:dyDescent="0.2">
      <c r="B871" s="13" t="str">
        <f>IF(D871="","",COUNTA($D$5:D871))</f>
        <v/>
      </c>
      <c r="C871" s="14"/>
      <c r="D871" s="15"/>
      <c r="E871" s="16"/>
      <c r="F871" s="15"/>
      <c r="G871" s="18"/>
      <c r="H871" s="18" t="str">
        <f t="shared" si="65"/>
        <v/>
      </c>
      <c r="I871" s="18"/>
      <c r="J871" s="18" t="str">
        <f t="shared" si="66"/>
        <v/>
      </c>
      <c r="K871" s="18"/>
      <c r="L871" s="18"/>
      <c r="M871" s="18"/>
      <c r="N871" s="19" t="str">
        <f t="shared" si="67"/>
        <v/>
      </c>
      <c r="O871" s="15"/>
      <c r="P871" s="20" t="str">
        <f t="shared" si="68"/>
        <v/>
      </c>
      <c r="Q871" s="21" t="str">
        <f t="shared" si="69"/>
        <v/>
      </c>
    </row>
    <row r="872" spans="2:17" x14ac:dyDescent="0.2">
      <c r="B872" s="13" t="str">
        <f>IF(D872="","",COUNTA($D$5:D872))</f>
        <v/>
      </c>
      <c r="C872" s="14"/>
      <c r="D872" s="15"/>
      <c r="E872" s="16"/>
      <c r="F872" s="15"/>
      <c r="G872" s="18"/>
      <c r="H872" s="18" t="str">
        <f t="shared" si="65"/>
        <v/>
      </c>
      <c r="I872" s="18"/>
      <c r="J872" s="18" t="str">
        <f t="shared" si="66"/>
        <v/>
      </c>
      <c r="K872" s="18"/>
      <c r="L872" s="18"/>
      <c r="M872" s="18"/>
      <c r="N872" s="19" t="str">
        <f t="shared" si="67"/>
        <v/>
      </c>
      <c r="O872" s="15"/>
      <c r="P872" s="20" t="str">
        <f t="shared" si="68"/>
        <v/>
      </c>
      <c r="Q872" s="21" t="str">
        <f t="shared" si="69"/>
        <v/>
      </c>
    </row>
    <row r="873" spans="2:17" x14ac:dyDescent="0.2">
      <c r="B873" s="13" t="str">
        <f>IF(D873="","",COUNTA($D$5:D873))</f>
        <v/>
      </c>
      <c r="C873" s="14"/>
      <c r="D873" s="15"/>
      <c r="E873" s="16"/>
      <c r="F873" s="15"/>
      <c r="G873" s="18"/>
      <c r="H873" s="18" t="str">
        <f t="shared" si="65"/>
        <v/>
      </c>
      <c r="I873" s="18"/>
      <c r="J873" s="18" t="str">
        <f t="shared" si="66"/>
        <v/>
      </c>
      <c r="K873" s="18"/>
      <c r="L873" s="18"/>
      <c r="M873" s="18"/>
      <c r="N873" s="19" t="str">
        <f t="shared" si="67"/>
        <v/>
      </c>
      <c r="O873" s="15"/>
      <c r="P873" s="20" t="str">
        <f t="shared" si="68"/>
        <v/>
      </c>
      <c r="Q873" s="21" t="str">
        <f t="shared" si="69"/>
        <v/>
      </c>
    </row>
    <row r="874" spans="2:17" x14ac:dyDescent="0.2">
      <c r="B874" s="13" t="str">
        <f>IF(D874="","",COUNTA($D$5:D874))</f>
        <v/>
      </c>
      <c r="C874" s="14"/>
      <c r="D874" s="15"/>
      <c r="E874" s="16"/>
      <c r="F874" s="15"/>
      <c r="G874" s="18"/>
      <c r="H874" s="18" t="str">
        <f t="shared" si="65"/>
        <v/>
      </c>
      <c r="I874" s="18"/>
      <c r="J874" s="18" t="str">
        <f t="shared" si="66"/>
        <v/>
      </c>
      <c r="K874" s="18"/>
      <c r="L874" s="18"/>
      <c r="M874" s="18"/>
      <c r="N874" s="19" t="str">
        <f t="shared" si="67"/>
        <v/>
      </c>
      <c r="O874" s="15"/>
      <c r="P874" s="20" t="str">
        <f t="shared" si="68"/>
        <v/>
      </c>
      <c r="Q874" s="21" t="str">
        <f t="shared" si="69"/>
        <v/>
      </c>
    </row>
    <row r="875" spans="2:17" x14ac:dyDescent="0.2">
      <c r="B875" s="13" t="str">
        <f>IF(D875="","",COUNTA($D$5:D875))</f>
        <v/>
      </c>
      <c r="C875" s="14"/>
      <c r="D875" s="15"/>
      <c r="E875" s="16"/>
      <c r="F875" s="15"/>
      <c r="G875" s="18"/>
      <c r="H875" s="18" t="str">
        <f t="shared" si="65"/>
        <v/>
      </c>
      <c r="I875" s="18"/>
      <c r="J875" s="18" t="str">
        <f t="shared" si="66"/>
        <v/>
      </c>
      <c r="K875" s="18"/>
      <c r="L875" s="18"/>
      <c r="M875" s="18"/>
      <c r="N875" s="19" t="str">
        <f t="shared" si="67"/>
        <v/>
      </c>
      <c r="O875" s="15"/>
      <c r="P875" s="20" t="str">
        <f t="shared" si="68"/>
        <v/>
      </c>
      <c r="Q875" s="21" t="str">
        <f t="shared" si="69"/>
        <v/>
      </c>
    </row>
    <row r="876" spans="2:17" x14ac:dyDescent="0.2">
      <c r="B876" s="13" t="str">
        <f>IF(D876="","",COUNTA($D$5:D876))</f>
        <v/>
      </c>
      <c r="C876" s="14"/>
      <c r="D876" s="15"/>
      <c r="E876" s="16"/>
      <c r="F876" s="15"/>
      <c r="G876" s="18"/>
      <c r="H876" s="18" t="str">
        <f t="shared" si="65"/>
        <v/>
      </c>
      <c r="I876" s="18"/>
      <c r="J876" s="18" t="str">
        <f t="shared" si="66"/>
        <v/>
      </c>
      <c r="K876" s="18"/>
      <c r="L876" s="18"/>
      <c r="M876" s="18"/>
      <c r="N876" s="19" t="str">
        <f t="shared" si="67"/>
        <v/>
      </c>
      <c r="O876" s="15"/>
      <c r="P876" s="20" t="str">
        <f t="shared" si="68"/>
        <v/>
      </c>
      <c r="Q876" s="21" t="str">
        <f t="shared" si="69"/>
        <v/>
      </c>
    </row>
    <row r="877" spans="2:17" x14ac:dyDescent="0.2">
      <c r="B877" s="13" t="str">
        <f>IF(D877="","",COUNTA($D$5:D877))</f>
        <v/>
      </c>
      <c r="C877" s="14"/>
      <c r="D877" s="15"/>
      <c r="E877" s="16"/>
      <c r="F877" s="15"/>
      <c r="G877" s="18"/>
      <c r="H877" s="18" t="str">
        <f t="shared" si="65"/>
        <v/>
      </c>
      <c r="I877" s="18"/>
      <c r="J877" s="18" t="str">
        <f t="shared" si="66"/>
        <v/>
      </c>
      <c r="K877" s="18"/>
      <c r="L877" s="18"/>
      <c r="M877" s="18"/>
      <c r="N877" s="19" t="str">
        <f t="shared" si="67"/>
        <v/>
      </c>
      <c r="O877" s="15"/>
      <c r="P877" s="20" t="str">
        <f t="shared" si="68"/>
        <v/>
      </c>
      <c r="Q877" s="21" t="str">
        <f t="shared" si="69"/>
        <v/>
      </c>
    </row>
    <row r="878" spans="2:17" x14ac:dyDescent="0.2">
      <c r="B878" s="13" t="str">
        <f>IF(D878="","",COUNTA($D$5:D878))</f>
        <v/>
      </c>
      <c r="C878" s="14"/>
      <c r="D878" s="15"/>
      <c r="E878" s="16"/>
      <c r="F878" s="15"/>
      <c r="G878" s="18"/>
      <c r="H878" s="18" t="str">
        <f t="shared" si="65"/>
        <v/>
      </c>
      <c r="I878" s="18"/>
      <c r="J878" s="18" t="str">
        <f t="shared" si="66"/>
        <v/>
      </c>
      <c r="K878" s="18"/>
      <c r="L878" s="18"/>
      <c r="M878" s="18"/>
      <c r="N878" s="19" t="str">
        <f t="shared" si="67"/>
        <v/>
      </c>
      <c r="O878" s="15"/>
      <c r="P878" s="20" t="str">
        <f t="shared" si="68"/>
        <v/>
      </c>
      <c r="Q878" s="21" t="str">
        <f t="shared" si="69"/>
        <v/>
      </c>
    </row>
    <row r="879" spans="2:17" x14ac:dyDescent="0.2">
      <c r="B879" s="13" t="str">
        <f>IF(D879="","",COUNTA($D$5:D879))</f>
        <v/>
      </c>
      <c r="C879" s="14"/>
      <c r="D879" s="15"/>
      <c r="E879" s="16"/>
      <c r="F879" s="15"/>
      <c r="G879" s="18"/>
      <c r="H879" s="18" t="str">
        <f t="shared" si="65"/>
        <v/>
      </c>
      <c r="I879" s="18"/>
      <c r="J879" s="18" t="str">
        <f t="shared" si="66"/>
        <v/>
      </c>
      <c r="K879" s="18"/>
      <c r="L879" s="18"/>
      <c r="M879" s="18"/>
      <c r="N879" s="19" t="str">
        <f t="shared" si="67"/>
        <v/>
      </c>
      <c r="O879" s="15"/>
      <c r="P879" s="20" t="str">
        <f t="shared" si="68"/>
        <v/>
      </c>
      <c r="Q879" s="21" t="str">
        <f t="shared" si="69"/>
        <v/>
      </c>
    </row>
    <row r="880" spans="2:17" x14ac:dyDescent="0.2">
      <c r="B880" s="13" t="str">
        <f>IF(D880="","",COUNTA($D$5:D880))</f>
        <v/>
      </c>
      <c r="C880" s="14"/>
      <c r="D880" s="15"/>
      <c r="E880" s="16"/>
      <c r="F880" s="15"/>
      <c r="G880" s="18"/>
      <c r="H880" s="18" t="str">
        <f t="shared" si="65"/>
        <v/>
      </c>
      <c r="I880" s="18"/>
      <c r="J880" s="18" t="str">
        <f t="shared" si="66"/>
        <v/>
      </c>
      <c r="K880" s="18"/>
      <c r="L880" s="18"/>
      <c r="M880" s="18"/>
      <c r="N880" s="19" t="str">
        <f t="shared" si="67"/>
        <v/>
      </c>
      <c r="O880" s="15"/>
      <c r="P880" s="20" t="str">
        <f t="shared" si="68"/>
        <v/>
      </c>
      <c r="Q880" s="21" t="str">
        <f t="shared" si="69"/>
        <v/>
      </c>
    </row>
    <row r="881" spans="2:17" x14ac:dyDescent="0.2">
      <c r="B881" s="13" t="str">
        <f>IF(D881="","",COUNTA($D$5:D881))</f>
        <v/>
      </c>
      <c r="C881" s="14"/>
      <c r="D881" s="15"/>
      <c r="E881" s="16"/>
      <c r="F881" s="15"/>
      <c r="G881" s="18"/>
      <c r="H881" s="18" t="str">
        <f t="shared" si="65"/>
        <v/>
      </c>
      <c r="I881" s="18"/>
      <c r="J881" s="18" t="str">
        <f t="shared" si="66"/>
        <v/>
      </c>
      <c r="K881" s="18"/>
      <c r="L881" s="18"/>
      <c r="M881" s="18"/>
      <c r="N881" s="19" t="str">
        <f t="shared" si="67"/>
        <v/>
      </c>
      <c r="O881" s="15"/>
      <c r="P881" s="20" t="str">
        <f t="shared" si="68"/>
        <v/>
      </c>
      <c r="Q881" s="21" t="str">
        <f t="shared" si="69"/>
        <v/>
      </c>
    </row>
    <row r="882" spans="2:17" x14ac:dyDescent="0.2">
      <c r="B882" s="13" t="str">
        <f>IF(D882="","",COUNTA($D$5:D882))</f>
        <v/>
      </c>
      <c r="C882" s="14"/>
      <c r="D882" s="15"/>
      <c r="E882" s="16"/>
      <c r="F882" s="15"/>
      <c r="G882" s="18"/>
      <c r="H882" s="18" t="str">
        <f t="shared" si="65"/>
        <v/>
      </c>
      <c r="I882" s="18"/>
      <c r="J882" s="18" t="str">
        <f t="shared" si="66"/>
        <v/>
      </c>
      <c r="K882" s="18"/>
      <c r="L882" s="18"/>
      <c r="M882" s="18"/>
      <c r="N882" s="19" t="str">
        <f t="shared" si="67"/>
        <v/>
      </c>
      <c r="O882" s="15"/>
      <c r="P882" s="20" t="str">
        <f t="shared" si="68"/>
        <v/>
      </c>
      <c r="Q882" s="21" t="str">
        <f t="shared" si="69"/>
        <v/>
      </c>
    </row>
    <row r="883" spans="2:17" x14ac:dyDescent="0.2">
      <c r="B883" s="13" t="str">
        <f>IF(D883="","",COUNTA($D$5:D883))</f>
        <v/>
      </c>
      <c r="C883" s="14"/>
      <c r="D883" s="15"/>
      <c r="E883" s="16"/>
      <c r="F883" s="15"/>
      <c r="G883" s="18"/>
      <c r="H883" s="18" t="str">
        <f t="shared" si="65"/>
        <v/>
      </c>
      <c r="I883" s="18"/>
      <c r="J883" s="18" t="str">
        <f t="shared" si="66"/>
        <v/>
      </c>
      <c r="K883" s="18"/>
      <c r="L883" s="18"/>
      <c r="M883" s="18"/>
      <c r="N883" s="19" t="str">
        <f t="shared" si="67"/>
        <v/>
      </c>
      <c r="O883" s="15"/>
      <c r="P883" s="20" t="str">
        <f t="shared" si="68"/>
        <v/>
      </c>
      <c r="Q883" s="21" t="str">
        <f t="shared" si="69"/>
        <v/>
      </c>
    </row>
    <row r="884" spans="2:17" x14ac:dyDescent="0.2">
      <c r="B884" s="13" t="str">
        <f>IF(D884="","",COUNTA($D$5:D884))</f>
        <v/>
      </c>
      <c r="C884" s="14"/>
      <c r="D884" s="15"/>
      <c r="E884" s="16"/>
      <c r="F884" s="15"/>
      <c r="G884" s="18"/>
      <c r="H884" s="18" t="str">
        <f t="shared" si="65"/>
        <v/>
      </c>
      <c r="I884" s="18"/>
      <c r="J884" s="18" t="str">
        <f t="shared" si="66"/>
        <v/>
      </c>
      <c r="K884" s="18"/>
      <c r="L884" s="18"/>
      <c r="M884" s="18"/>
      <c r="N884" s="19" t="str">
        <f t="shared" si="67"/>
        <v/>
      </c>
      <c r="O884" s="15"/>
      <c r="P884" s="20" t="str">
        <f t="shared" si="68"/>
        <v/>
      </c>
      <c r="Q884" s="21" t="str">
        <f t="shared" si="69"/>
        <v/>
      </c>
    </row>
    <row r="885" spans="2:17" x14ac:dyDescent="0.2">
      <c r="B885" s="13" t="str">
        <f>IF(D885="","",COUNTA($D$5:D885))</f>
        <v/>
      </c>
      <c r="C885" s="14"/>
      <c r="D885" s="15"/>
      <c r="E885" s="16"/>
      <c r="F885" s="15"/>
      <c r="G885" s="18"/>
      <c r="H885" s="18" t="str">
        <f t="shared" si="65"/>
        <v/>
      </c>
      <c r="I885" s="18"/>
      <c r="J885" s="18" t="str">
        <f t="shared" si="66"/>
        <v/>
      </c>
      <c r="K885" s="18"/>
      <c r="L885" s="18"/>
      <c r="M885" s="18"/>
      <c r="N885" s="19" t="str">
        <f t="shared" si="67"/>
        <v/>
      </c>
      <c r="O885" s="15"/>
      <c r="P885" s="20" t="str">
        <f t="shared" si="68"/>
        <v/>
      </c>
      <c r="Q885" s="21" t="str">
        <f t="shared" si="69"/>
        <v/>
      </c>
    </row>
    <row r="886" spans="2:17" x14ac:dyDescent="0.2">
      <c r="B886" s="13" t="str">
        <f>IF(D886="","",COUNTA($D$5:D886))</f>
        <v/>
      </c>
      <c r="C886" s="14"/>
      <c r="D886" s="15"/>
      <c r="E886" s="16"/>
      <c r="F886" s="15"/>
      <c r="G886" s="18"/>
      <c r="H886" s="18" t="str">
        <f t="shared" si="65"/>
        <v/>
      </c>
      <c r="I886" s="18"/>
      <c r="J886" s="18" t="str">
        <f t="shared" si="66"/>
        <v/>
      </c>
      <c r="K886" s="18"/>
      <c r="L886" s="18"/>
      <c r="M886" s="18"/>
      <c r="N886" s="19" t="str">
        <f t="shared" si="67"/>
        <v/>
      </c>
      <c r="O886" s="15"/>
      <c r="P886" s="20" t="str">
        <f t="shared" si="68"/>
        <v/>
      </c>
      <c r="Q886" s="21" t="str">
        <f t="shared" si="69"/>
        <v/>
      </c>
    </row>
    <row r="887" spans="2:17" x14ac:dyDescent="0.2">
      <c r="B887" s="13" t="str">
        <f>IF(D887="","",COUNTA($D$5:D887))</f>
        <v/>
      </c>
      <c r="C887" s="14"/>
      <c r="D887" s="15"/>
      <c r="E887" s="16"/>
      <c r="F887" s="15"/>
      <c r="G887" s="18"/>
      <c r="H887" s="18" t="str">
        <f t="shared" si="65"/>
        <v/>
      </c>
      <c r="I887" s="18"/>
      <c r="J887" s="18" t="str">
        <f t="shared" si="66"/>
        <v/>
      </c>
      <c r="K887" s="18"/>
      <c r="L887" s="18"/>
      <c r="M887" s="18"/>
      <c r="N887" s="19" t="str">
        <f t="shared" si="67"/>
        <v/>
      </c>
      <c r="O887" s="15"/>
      <c r="P887" s="20" t="str">
        <f t="shared" si="68"/>
        <v/>
      </c>
      <c r="Q887" s="21" t="str">
        <f t="shared" si="69"/>
        <v/>
      </c>
    </row>
    <row r="888" spans="2:17" x14ac:dyDescent="0.2">
      <c r="B888" s="13" t="str">
        <f>IF(D888="","",COUNTA($D$5:D888))</f>
        <v/>
      </c>
      <c r="C888" s="14"/>
      <c r="D888" s="15"/>
      <c r="E888" s="16"/>
      <c r="F888" s="15"/>
      <c r="G888" s="18"/>
      <c r="H888" s="18" t="str">
        <f t="shared" si="65"/>
        <v/>
      </c>
      <c r="I888" s="18"/>
      <c r="J888" s="18" t="str">
        <f t="shared" si="66"/>
        <v/>
      </c>
      <c r="K888" s="18"/>
      <c r="L888" s="18"/>
      <c r="M888" s="18"/>
      <c r="N888" s="19" t="str">
        <f t="shared" si="67"/>
        <v/>
      </c>
      <c r="O888" s="15"/>
      <c r="P888" s="20" t="str">
        <f t="shared" si="68"/>
        <v/>
      </c>
      <c r="Q888" s="21" t="str">
        <f t="shared" si="69"/>
        <v/>
      </c>
    </row>
    <row r="889" spans="2:17" x14ac:dyDescent="0.2">
      <c r="B889" s="13" t="str">
        <f>IF(D889="","",COUNTA($D$5:D889))</f>
        <v/>
      </c>
      <c r="C889" s="14"/>
      <c r="D889" s="15"/>
      <c r="E889" s="16"/>
      <c r="F889" s="15"/>
      <c r="G889" s="18"/>
      <c r="H889" s="18" t="str">
        <f t="shared" si="65"/>
        <v/>
      </c>
      <c r="I889" s="18"/>
      <c r="J889" s="18" t="str">
        <f t="shared" si="66"/>
        <v/>
      </c>
      <c r="K889" s="18"/>
      <c r="L889" s="18"/>
      <c r="M889" s="18"/>
      <c r="N889" s="19" t="str">
        <f t="shared" si="67"/>
        <v/>
      </c>
      <c r="O889" s="15"/>
      <c r="P889" s="20" t="str">
        <f t="shared" si="68"/>
        <v/>
      </c>
      <c r="Q889" s="21" t="str">
        <f t="shared" si="69"/>
        <v/>
      </c>
    </row>
    <row r="890" spans="2:17" x14ac:dyDescent="0.2">
      <c r="B890" s="13" t="str">
        <f>IF(D890="","",COUNTA($D$5:D890))</f>
        <v/>
      </c>
      <c r="C890" s="14"/>
      <c r="D890" s="15"/>
      <c r="E890" s="16"/>
      <c r="F890" s="15"/>
      <c r="G890" s="18"/>
      <c r="H890" s="18" t="str">
        <f t="shared" si="65"/>
        <v/>
      </c>
      <c r="I890" s="18"/>
      <c r="J890" s="18" t="str">
        <f t="shared" si="66"/>
        <v/>
      </c>
      <c r="K890" s="18"/>
      <c r="L890" s="18"/>
      <c r="M890" s="18"/>
      <c r="N890" s="19" t="str">
        <f t="shared" si="67"/>
        <v/>
      </c>
      <c r="O890" s="15"/>
      <c r="P890" s="20" t="str">
        <f t="shared" si="68"/>
        <v/>
      </c>
      <c r="Q890" s="21" t="str">
        <f t="shared" si="69"/>
        <v/>
      </c>
    </row>
    <row r="891" spans="2:17" x14ac:dyDescent="0.2">
      <c r="B891" s="13" t="str">
        <f>IF(D891="","",COUNTA($D$5:D891))</f>
        <v/>
      </c>
      <c r="C891" s="14"/>
      <c r="D891" s="15"/>
      <c r="E891" s="16"/>
      <c r="F891" s="15"/>
      <c r="G891" s="18"/>
      <c r="H891" s="18" t="str">
        <f t="shared" si="65"/>
        <v/>
      </c>
      <c r="I891" s="18"/>
      <c r="J891" s="18" t="str">
        <f t="shared" si="66"/>
        <v/>
      </c>
      <c r="K891" s="18"/>
      <c r="L891" s="18"/>
      <c r="M891" s="18"/>
      <c r="N891" s="19" t="str">
        <f t="shared" si="67"/>
        <v/>
      </c>
      <c r="O891" s="15"/>
      <c r="P891" s="20" t="str">
        <f t="shared" si="68"/>
        <v/>
      </c>
      <c r="Q891" s="21" t="str">
        <f t="shared" si="69"/>
        <v/>
      </c>
    </row>
    <row r="892" spans="2:17" x14ac:dyDescent="0.2">
      <c r="B892" s="13" t="str">
        <f>IF(D892="","",COUNTA($D$5:D892))</f>
        <v/>
      </c>
      <c r="C892" s="14"/>
      <c r="D892" s="15"/>
      <c r="E892" s="16"/>
      <c r="F892" s="15"/>
      <c r="G892" s="18"/>
      <c r="H892" s="18" t="str">
        <f t="shared" si="65"/>
        <v/>
      </c>
      <c r="I892" s="18"/>
      <c r="J892" s="18" t="str">
        <f t="shared" si="66"/>
        <v/>
      </c>
      <c r="K892" s="18"/>
      <c r="L892" s="18"/>
      <c r="M892" s="18"/>
      <c r="N892" s="19" t="str">
        <f t="shared" si="67"/>
        <v/>
      </c>
      <c r="O892" s="15"/>
      <c r="P892" s="20" t="str">
        <f t="shared" si="68"/>
        <v/>
      </c>
      <c r="Q892" s="21" t="str">
        <f t="shared" si="69"/>
        <v/>
      </c>
    </row>
    <row r="893" spans="2:17" x14ac:dyDescent="0.2">
      <c r="B893" s="13" t="str">
        <f>IF(D893="","",COUNTA($D$5:D893))</f>
        <v/>
      </c>
      <c r="C893" s="14"/>
      <c r="D893" s="15"/>
      <c r="E893" s="16"/>
      <c r="F893" s="15"/>
      <c r="G893" s="18"/>
      <c r="H893" s="18" t="str">
        <f t="shared" si="65"/>
        <v/>
      </c>
      <c r="I893" s="18"/>
      <c r="J893" s="18" t="str">
        <f t="shared" si="66"/>
        <v/>
      </c>
      <c r="K893" s="18"/>
      <c r="L893" s="18"/>
      <c r="M893" s="18"/>
      <c r="N893" s="19" t="str">
        <f t="shared" si="67"/>
        <v/>
      </c>
      <c r="O893" s="15"/>
      <c r="P893" s="20" t="str">
        <f t="shared" si="68"/>
        <v/>
      </c>
      <c r="Q893" s="21" t="str">
        <f t="shared" si="69"/>
        <v/>
      </c>
    </row>
    <row r="894" spans="2:17" x14ac:dyDescent="0.2">
      <c r="B894" s="13" t="str">
        <f>IF(D894="","",COUNTA($D$5:D894))</f>
        <v/>
      </c>
      <c r="C894" s="14"/>
      <c r="D894" s="15"/>
      <c r="E894" s="16"/>
      <c r="F894" s="15"/>
      <c r="G894" s="18"/>
      <c r="H894" s="18" t="str">
        <f t="shared" si="65"/>
        <v/>
      </c>
      <c r="I894" s="18"/>
      <c r="J894" s="18" t="str">
        <f t="shared" si="66"/>
        <v/>
      </c>
      <c r="K894" s="18"/>
      <c r="L894" s="18"/>
      <c r="M894" s="18"/>
      <c r="N894" s="19" t="str">
        <f t="shared" si="67"/>
        <v/>
      </c>
      <c r="O894" s="15"/>
      <c r="P894" s="20" t="str">
        <f t="shared" si="68"/>
        <v/>
      </c>
      <c r="Q894" s="21" t="str">
        <f t="shared" si="69"/>
        <v/>
      </c>
    </row>
    <row r="895" spans="2:17" x14ac:dyDescent="0.2">
      <c r="B895" s="13" t="str">
        <f>IF(D895="","",COUNTA($D$5:D895))</f>
        <v/>
      </c>
      <c r="C895" s="14"/>
      <c r="D895" s="15"/>
      <c r="E895" s="16"/>
      <c r="F895" s="15"/>
      <c r="G895" s="18"/>
      <c r="H895" s="18" t="str">
        <f t="shared" si="65"/>
        <v/>
      </c>
      <c r="I895" s="18"/>
      <c r="J895" s="18" t="str">
        <f t="shared" si="66"/>
        <v/>
      </c>
      <c r="K895" s="18"/>
      <c r="L895" s="18"/>
      <c r="M895" s="18"/>
      <c r="N895" s="19" t="str">
        <f t="shared" si="67"/>
        <v/>
      </c>
      <c r="O895" s="15"/>
      <c r="P895" s="20" t="str">
        <f t="shared" si="68"/>
        <v/>
      </c>
      <c r="Q895" s="21" t="str">
        <f t="shared" si="69"/>
        <v/>
      </c>
    </row>
    <row r="896" spans="2:17" x14ac:dyDescent="0.2">
      <c r="B896" s="13" t="str">
        <f>IF(D896="","",COUNTA($D$5:D896))</f>
        <v/>
      </c>
      <c r="C896" s="14"/>
      <c r="D896" s="15"/>
      <c r="E896" s="16"/>
      <c r="F896" s="15"/>
      <c r="G896" s="18"/>
      <c r="H896" s="18" t="str">
        <f t="shared" si="65"/>
        <v/>
      </c>
      <c r="I896" s="18"/>
      <c r="J896" s="18" t="str">
        <f t="shared" si="66"/>
        <v/>
      </c>
      <c r="K896" s="18"/>
      <c r="L896" s="18"/>
      <c r="M896" s="18"/>
      <c r="N896" s="19" t="str">
        <f t="shared" si="67"/>
        <v/>
      </c>
      <c r="O896" s="15"/>
      <c r="P896" s="20" t="str">
        <f t="shared" si="68"/>
        <v/>
      </c>
      <c r="Q896" s="21" t="str">
        <f t="shared" si="69"/>
        <v/>
      </c>
    </row>
    <row r="897" spans="2:17" x14ac:dyDescent="0.2">
      <c r="B897" s="13" t="str">
        <f>IF(D897="","",COUNTA($D$5:D897))</f>
        <v/>
      </c>
      <c r="C897" s="14"/>
      <c r="D897" s="15"/>
      <c r="E897" s="16"/>
      <c r="F897" s="15"/>
      <c r="G897" s="18"/>
      <c r="H897" s="18" t="str">
        <f t="shared" si="65"/>
        <v/>
      </c>
      <c r="I897" s="18"/>
      <c r="J897" s="18" t="str">
        <f t="shared" si="66"/>
        <v/>
      </c>
      <c r="K897" s="18"/>
      <c r="L897" s="18"/>
      <c r="M897" s="18"/>
      <c r="N897" s="19" t="str">
        <f t="shared" si="67"/>
        <v/>
      </c>
      <c r="O897" s="15"/>
      <c r="P897" s="20" t="str">
        <f t="shared" si="68"/>
        <v/>
      </c>
      <c r="Q897" s="21" t="str">
        <f t="shared" si="69"/>
        <v/>
      </c>
    </row>
    <row r="898" spans="2:17" x14ac:dyDescent="0.2">
      <c r="B898" s="13" t="str">
        <f>IF(D898="","",COUNTA($D$5:D898))</f>
        <v/>
      </c>
      <c r="C898" s="14"/>
      <c r="D898" s="15"/>
      <c r="E898" s="16"/>
      <c r="F898" s="15"/>
      <c r="G898" s="18"/>
      <c r="H898" s="18" t="str">
        <f t="shared" si="65"/>
        <v/>
      </c>
      <c r="I898" s="18"/>
      <c r="J898" s="18" t="str">
        <f t="shared" si="66"/>
        <v/>
      </c>
      <c r="K898" s="18"/>
      <c r="L898" s="18"/>
      <c r="M898" s="18"/>
      <c r="N898" s="19" t="str">
        <f t="shared" si="67"/>
        <v/>
      </c>
      <c r="O898" s="15"/>
      <c r="P898" s="20" t="str">
        <f t="shared" si="68"/>
        <v/>
      </c>
      <c r="Q898" s="21" t="str">
        <f t="shared" si="69"/>
        <v/>
      </c>
    </row>
    <row r="899" spans="2:17" x14ac:dyDescent="0.2">
      <c r="B899" s="13" t="str">
        <f>IF(D899="","",COUNTA($D$5:D899))</f>
        <v/>
      </c>
      <c r="C899" s="14"/>
      <c r="D899" s="15"/>
      <c r="E899" s="16"/>
      <c r="F899" s="15"/>
      <c r="G899" s="18"/>
      <c r="H899" s="18" t="str">
        <f t="shared" si="65"/>
        <v/>
      </c>
      <c r="I899" s="18"/>
      <c r="J899" s="18" t="str">
        <f t="shared" si="66"/>
        <v/>
      </c>
      <c r="K899" s="18"/>
      <c r="L899" s="18"/>
      <c r="M899" s="18"/>
      <c r="N899" s="19" t="str">
        <f t="shared" si="67"/>
        <v/>
      </c>
      <c r="O899" s="15"/>
      <c r="P899" s="20" t="str">
        <f t="shared" si="68"/>
        <v/>
      </c>
      <c r="Q899" s="21" t="str">
        <f t="shared" si="69"/>
        <v/>
      </c>
    </row>
    <row r="900" spans="2:17" x14ac:dyDescent="0.2">
      <c r="B900" s="13" t="str">
        <f>IF(D900="","",COUNTA($D$5:D900))</f>
        <v/>
      </c>
      <c r="C900" s="14"/>
      <c r="D900" s="15"/>
      <c r="E900" s="16"/>
      <c r="F900" s="15"/>
      <c r="G900" s="18"/>
      <c r="H900" s="18" t="str">
        <f t="shared" si="65"/>
        <v/>
      </c>
      <c r="I900" s="18"/>
      <c r="J900" s="18" t="str">
        <f t="shared" si="66"/>
        <v/>
      </c>
      <c r="K900" s="18"/>
      <c r="L900" s="18"/>
      <c r="M900" s="18"/>
      <c r="N900" s="19" t="str">
        <f t="shared" si="67"/>
        <v/>
      </c>
      <c r="O900" s="15"/>
      <c r="P900" s="20" t="str">
        <f t="shared" si="68"/>
        <v/>
      </c>
      <c r="Q900" s="21" t="str">
        <f t="shared" si="69"/>
        <v/>
      </c>
    </row>
    <row r="901" spans="2:17" x14ac:dyDescent="0.2">
      <c r="B901" s="13" t="str">
        <f>IF(D901="","",COUNTA($D$5:D901))</f>
        <v/>
      </c>
      <c r="C901" s="14"/>
      <c r="D901" s="15"/>
      <c r="E901" s="16"/>
      <c r="F901" s="15"/>
      <c r="G901" s="18"/>
      <c r="H901" s="18" t="str">
        <f t="shared" ref="H901:H964" si="70">IF(G901="","",ROUND(G901*Cota1,2))</f>
        <v/>
      </c>
      <c r="I901" s="18"/>
      <c r="J901" s="18" t="str">
        <f t="shared" ref="J901:J964" si="71">IF(I901="","",ROUND(I901*Cota2,2))</f>
        <v/>
      </c>
      <c r="K901" s="18"/>
      <c r="L901" s="18"/>
      <c r="M901" s="18"/>
      <c r="N901" s="19" t="str">
        <f t="shared" ref="N901:N964" si="72">IF(D901="","",N(G901)+N(H901)+N(I901)+N(J901)+N(K901)+N(L901)+N(M901))</f>
        <v/>
      </c>
      <c r="O901" s="15"/>
      <c r="P901" s="20" t="str">
        <f t="shared" ref="P901:P964" si="73">IF(NOT(ISNUMBER(C901)),"",WORKDAY(C901,ZileEF,Sarbatori))</f>
        <v/>
      </c>
      <c r="Q901" s="21" t="str">
        <f t="shared" ref="Q901:Q964" si="74">IF(AND(C901="",D901=""),"",TRIM(IF(OR(NOT(ISNUMBER(C901)),D901="",E901="",F901=""),"Date incomplete. ","")&amp;IF(COUNTIF($D$5:$D$1004,D901)&gt;1,"Număr de factură dublat. ","")&amp;IF(AND(N(G901)&lt;&gt;0,ABS(N(H901)-ROUND(G901*Cota1,2))&gt;0.05),"TVA 21% diferită de calcul. ","")&amp;IF(AND(N(I901)&lt;&gt;0,ABS(N(J901)-ROUND(I901*Cota2,2))&gt;0.05),"TVA 11% diferită de calcul. ","")&amp;IF(N901=0,"Fără valori. ","")&amp;IF(O901&lt;&gt;"Da",IF(AND(ISNUMBER(P901),AziJ&gt;P901),"Netransmisă în e-Factura – termen depășit. ","De transmis în e-Factura până la "&amp;RIGHT("0"&amp;DAY(P901),2)&amp;"."&amp;RIGHT("0"&amp;MONTH(P901),2)&amp;"."&amp;YEAR(P901)&amp;". "),"")))</f>
        <v/>
      </c>
    </row>
    <row r="902" spans="2:17" x14ac:dyDescent="0.2">
      <c r="B902" s="13" t="str">
        <f>IF(D902="","",COUNTA($D$5:D902))</f>
        <v/>
      </c>
      <c r="C902" s="14"/>
      <c r="D902" s="15"/>
      <c r="E902" s="16"/>
      <c r="F902" s="15"/>
      <c r="G902" s="18"/>
      <c r="H902" s="18" t="str">
        <f t="shared" si="70"/>
        <v/>
      </c>
      <c r="I902" s="18"/>
      <c r="J902" s="18" t="str">
        <f t="shared" si="71"/>
        <v/>
      </c>
      <c r="K902" s="18"/>
      <c r="L902" s="18"/>
      <c r="M902" s="18"/>
      <c r="N902" s="19" t="str">
        <f t="shared" si="72"/>
        <v/>
      </c>
      <c r="O902" s="15"/>
      <c r="P902" s="20" t="str">
        <f t="shared" si="73"/>
        <v/>
      </c>
      <c r="Q902" s="21" t="str">
        <f t="shared" si="74"/>
        <v/>
      </c>
    </row>
    <row r="903" spans="2:17" x14ac:dyDescent="0.2">
      <c r="B903" s="13" t="str">
        <f>IF(D903="","",COUNTA($D$5:D903))</f>
        <v/>
      </c>
      <c r="C903" s="14"/>
      <c r="D903" s="15"/>
      <c r="E903" s="16"/>
      <c r="F903" s="15"/>
      <c r="G903" s="18"/>
      <c r="H903" s="18" t="str">
        <f t="shared" si="70"/>
        <v/>
      </c>
      <c r="I903" s="18"/>
      <c r="J903" s="18" t="str">
        <f t="shared" si="71"/>
        <v/>
      </c>
      <c r="K903" s="18"/>
      <c r="L903" s="18"/>
      <c r="M903" s="18"/>
      <c r="N903" s="19" t="str">
        <f t="shared" si="72"/>
        <v/>
      </c>
      <c r="O903" s="15"/>
      <c r="P903" s="20" t="str">
        <f t="shared" si="73"/>
        <v/>
      </c>
      <c r="Q903" s="21" t="str">
        <f t="shared" si="74"/>
        <v/>
      </c>
    </row>
    <row r="904" spans="2:17" x14ac:dyDescent="0.2">
      <c r="B904" s="13" t="str">
        <f>IF(D904="","",COUNTA($D$5:D904))</f>
        <v/>
      </c>
      <c r="C904" s="14"/>
      <c r="D904" s="15"/>
      <c r="E904" s="16"/>
      <c r="F904" s="15"/>
      <c r="G904" s="18"/>
      <c r="H904" s="18" t="str">
        <f t="shared" si="70"/>
        <v/>
      </c>
      <c r="I904" s="18"/>
      <c r="J904" s="18" t="str">
        <f t="shared" si="71"/>
        <v/>
      </c>
      <c r="K904" s="18"/>
      <c r="L904" s="18"/>
      <c r="M904" s="18"/>
      <c r="N904" s="19" t="str">
        <f t="shared" si="72"/>
        <v/>
      </c>
      <c r="O904" s="15"/>
      <c r="P904" s="20" t="str">
        <f t="shared" si="73"/>
        <v/>
      </c>
      <c r="Q904" s="21" t="str">
        <f t="shared" si="74"/>
        <v/>
      </c>
    </row>
    <row r="905" spans="2:17" x14ac:dyDescent="0.2">
      <c r="B905" s="13" t="str">
        <f>IF(D905="","",COUNTA($D$5:D905))</f>
        <v/>
      </c>
      <c r="C905" s="14"/>
      <c r="D905" s="15"/>
      <c r="E905" s="16"/>
      <c r="F905" s="15"/>
      <c r="G905" s="18"/>
      <c r="H905" s="18" t="str">
        <f t="shared" si="70"/>
        <v/>
      </c>
      <c r="I905" s="18"/>
      <c r="J905" s="18" t="str">
        <f t="shared" si="71"/>
        <v/>
      </c>
      <c r="K905" s="18"/>
      <c r="L905" s="18"/>
      <c r="M905" s="18"/>
      <c r="N905" s="19" t="str">
        <f t="shared" si="72"/>
        <v/>
      </c>
      <c r="O905" s="15"/>
      <c r="P905" s="20" t="str">
        <f t="shared" si="73"/>
        <v/>
      </c>
      <c r="Q905" s="21" t="str">
        <f t="shared" si="74"/>
        <v/>
      </c>
    </row>
    <row r="906" spans="2:17" x14ac:dyDescent="0.2">
      <c r="B906" s="13" t="str">
        <f>IF(D906="","",COUNTA($D$5:D906))</f>
        <v/>
      </c>
      <c r="C906" s="14"/>
      <c r="D906" s="15"/>
      <c r="E906" s="16"/>
      <c r="F906" s="15"/>
      <c r="G906" s="18"/>
      <c r="H906" s="18" t="str">
        <f t="shared" si="70"/>
        <v/>
      </c>
      <c r="I906" s="18"/>
      <c r="J906" s="18" t="str">
        <f t="shared" si="71"/>
        <v/>
      </c>
      <c r="K906" s="18"/>
      <c r="L906" s="18"/>
      <c r="M906" s="18"/>
      <c r="N906" s="19" t="str">
        <f t="shared" si="72"/>
        <v/>
      </c>
      <c r="O906" s="15"/>
      <c r="P906" s="20" t="str">
        <f t="shared" si="73"/>
        <v/>
      </c>
      <c r="Q906" s="21" t="str">
        <f t="shared" si="74"/>
        <v/>
      </c>
    </row>
    <row r="907" spans="2:17" x14ac:dyDescent="0.2">
      <c r="B907" s="13" t="str">
        <f>IF(D907="","",COUNTA($D$5:D907))</f>
        <v/>
      </c>
      <c r="C907" s="14"/>
      <c r="D907" s="15"/>
      <c r="E907" s="16"/>
      <c r="F907" s="15"/>
      <c r="G907" s="18"/>
      <c r="H907" s="18" t="str">
        <f t="shared" si="70"/>
        <v/>
      </c>
      <c r="I907" s="18"/>
      <c r="J907" s="18" t="str">
        <f t="shared" si="71"/>
        <v/>
      </c>
      <c r="K907" s="18"/>
      <c r="L907" s="18"/>
      <c r="M907" s="18"/>
      <c r="N907" s="19" t="str">
        <f t="shared" si="72"/>
        <v/>
      </c>
      <c r="O907" s="15"/>
      <c r="P907" s="20" t="str">
        <f t="shared" si="73"/>
        <v/>
      </c>
      <c r="Q907" s="21" t="str">
        <f t="shared" si="74"/>
        <v/>
      </c>
    </row>
    <row r="908" spans="2:17" x14ac:dyDescent="0.2">
      <c r="B908" s="13" t="str">
        <f>IF(D908="","",COUNTA($D$5:D908))</f>
        <v/>
      </c>
      <c r="C908" s="14"/>
      <c r="D908" s="15"/>
      <c r="E908" s="16"/>
      <c r="F908" s="15"/>
      <c r="G908" s="18"/>
      <c r="H908" s="18" t="str">
        <f t="shared" si="70"/>
        <v/>
      </c>
      <c r="I908" s="18"/>
      <c r="J908" s="18" t="str">
        <f t="shared" si="71"/>
        <v/>
      </c>
      <c r="K908" s="18"/>
      <c r="L908" s="18"/>
      <c r="M908" s="18"/>
      <c r="N908" s="19" t="str">
        <f t="shared" si="72"/>
        <v/>
      </c>
      <c r="O908" s="15"/>
      <c r="P908" s="20" t="str">
        <f t="shared" si="73"/>
        <v/>
      </c>
      <c r="Q908" s="21" t="str">
        <f t="shared" si="74"/>
        <v/>
      </c>
    </row>
    <row r="909" spans="2:17" x14ac:dyDescent="0.2">
      <c r="B909" s="13" t="str">
        <f>IF(D909="","",COUNTA($D$5:D909))</f>
        <v/>
      </c>
      <c r="C909" s="14"/>
      <c r="D909" s="15"/>
      <c r="E909" s="16"/>
      <c r="F909" s="15"/>
      <c r="G909" s="18"/>
      <c r="H909" s="18" t="str">
        <f t="shared" si="70"/>
        <v/>
      </c>
      <c r="I909" s="18"/>
      <c r="J909" s="18" t="str">
        <f t="shared" si="71"/>
        <v/>
      </c>
      <c r="K909" s="18"/>
      <c r="L909" s="18"/>
      <c r="M909" s="18"/>
      <c r="N909" s="19" t="str">
        <f t="shared" si="72"/>
        <v/>
      </c>
      <c r="O909" s="15"/>
      <c r="P909" s="20" t="str">
        <f t="shared" si="73"/>
        <v/>
      </c>
      <c r="Q909" s="21" t="str">
        <f t="shared" si="74"/>
        <v/>
      </c>
    </row>
    <row r="910" spans="2:17" x14ac:dyDescent="0.2">
      <c r="B910" s="13" t="str">
        <f>IF(D910="","",COUNTA($D$5:D910))</f>
        <v/>
      </c>
      <c r="C910" s="14"/>
      <c r="D910" s="15"/>
      <c r="E910" s="16"/>
      <c r="F910" s="15"/>
      <c r="G910" s="18"/>
      <c r="H910" s="18" t="str">
        <f t="shared" si="70"/>
        <v/>
      </c>
      <c r="I910" s="18"/>
      <c r="J910" s="18" t="str">
        <f t="shared" si="71"/>
        <v/>
      </c>
      <c r="K910" s="18"/>
      <c r="L910" s="18"/>
      <c r="M910" s="18"/>
      <c r="N910" s="19" t="str">
        <f t="shared" si="72"/>
        <v/>
      </c>
      <c r="O910" s="15"/>
      <c r="P910" s="20" t="str">
        <f t="shared" si="73"/>
        <v/>
      </c>
      <c r="Q910" s="21" t="str">
        <f t="shared" si="74"/>
        <v/>
      </c>
    </row>
    <row r="911" spans="2:17" x14ac:dyDescent="0.2">
      <c r="B911" s="13" t="str">
        <f>IF(D911="","",COUNTA($D$5:D911))</f>
        <v/>
      </c>
      <c r="C911" s="14"/>
      <c r="D911" s="15"/>
      <c r="E911" s="16"/>
      <c r="F911" s="15"/>
      <c r="G911" s="18"/>
      <c r="H911" s="18" t="str">
        <f t="shared" si="70"/>
        <v/>
      </c>
      <c r="I911" s="18"/>
      <c r="J911" s="18" t="str">
        <f t="shared" si="71"/>
        <v/>
      </c>
      <c r="K911" s="18"/>
      <c r="L911" s="18"/>
      <c r="M911" s="18"/>
      <c r="N911" s="19" t="str">
        <f t="shared" si="72"/>
        <v/>
      </c>
      <c r="O911" s="15"/>
      <c r="P911" s="20" t="str">
        <f t="shared" si="73"/>
        <v/>
      </c>
      <c r="Q911" s="21" t="str">
        <f t="shared" si="74"/>
        <v/>
      </c>
    </row>
    <row r="912" spans="2:17" x14ac:dyDescent="0.2">
      <c r="B912" s="13" t="str">
        <f>IF(D912="","",COUNTA($D$5:D912))</f>
        <v/>
      </c>
      <c r="C912" s="14"/>
      <c r="D912" s="15"/>
      <c r="E912" s="16"/>
      <c r="F912" s="15"/>
      <c r="G912" s="18"/>
      <c r="H912" s="18" t="str">
        <f t="shared" si="70"/>
        <v/>
      </c>
      <c r="I912" s="18"/>
      <c r="J912" s="18" t="str">
        <f t="shared" si="71"/>
        <v/>
      </c>
      <c r="K912" s="18"/>
      <c r="L912" s="18"/>
      <c r="M912" s="18"/>
      <c r="N912" s="19" t="str">
        <f t="shared" si="72"/>
        <v/>
      </c>
      <c r="O912" s="15"/>
      <c r="P912" s="20" t="str">
        <f t="shared" si="73"/>
        <v/>
      </c>
      <c r="Q912" s="21" t="str">
        <f t="shared" si="74"/>
        <v/>
      </c>
    </row>
    <row r="913" spans="2:17" x14ac:dyDescent="0.2">
      <c r="B913" s="13" t="str">
        <f>IF(D913="","",COUNTA($D$5:D913))</f>
        <v/>
      </c>
      <c r="C913" s="14"/>
      <c r="D913" s="15"/>
      <c r="E913" s="16"/>
      <c r="F913" s="15"/>
      <c r="G913" s="18"/>
      <c r="H913" s="18" t="str">
        <f t="shared" si="70"/>
        <v/>
      </c>
      <c r="I913" s="18"/>
      <c r="J913" s="18" t="str">
        <f t="shared" si="71"/>
        <v/>
      </c>
      <c r="K913" s="18"/>
      <c r="L913" s="18"/>
      <c r="M913" s="18"/>
      <c r="N913" s="19" t="str">
        <f t="shared" si="72"/>
        <v/>
      </c>
      <c r="O913" s="15"/>
      <c r="P913" s="20" t="str">
        <f t="shared" si="73"/>
        <v/>
      </c>
      <c r="Q913" s="21" t="str">
        <f t="shared" si="74"/>
        <v/>
      </c>
    </row>
    <row r="914" spans="2:17" x14ac:dyDescent="0.2">
      <c r="B914" s="13" t="str">
        <f>IF(D914="","",COUNTA($D$5:D914))</f>
        <v/>
      </c>
      <c r="C914" s="14"/>
      <c r="D914" s="15"/>
      <c r="E914" s="16"/>
      <c r="F914" s="15"/>
      <c r="G914" s="18"/>
      <c r="H914" s="18" t="str">
        <f t="shared" si="70"/>
        <v/>
      </c>
      <c r="I914" s="18"/>
      <c r="J914" s="18" t="str">
        <f t="shared" si="71"/>
        <v/>
      </c>
      <c r="K914" s="18"/>
      <c r="L914" s="18"/>
      <c r="M914" s="18"/>
      <c r="N914" s="19" t="str">
        <f t="shared" si="72"/>
        <v/>
      </c>
      <c r="O914" s="15"/>
      <c r="P914" s="20" t="str">
        <f t="shared" si="73"/>
        <v/>
      </c>
      <c r="Q914" s="21" t="str">
        <f t="shared" si="74"/>
        <v/>
      </c>
    </row>
    <row r="915" spans="2:17" x14ac:dyDescent="0.2">
      <c r="B915" s="13" t="str">
        <f>IF(D915="","",COUNTA($D$5:D915))</f>
        <v/>
      </c>
      <c r="C915" s="14"/>
      <c r="D915" s="15"/>
      <c r="E915" s="16"/>
      <c r="F915" s="15"/>
      <c r="G915" s="18"/>
      <c r="H915" s="18" t="str">
        <f t="shared" si="70"/>
        <v/>
      </c>
      <c r="I915" s="18"/>
      <c r="J915" s="18" t="str">
        <f t="shared" si="71"/>
        <v/>
      </c>
      <c r="K915" s="18"/>
      <c r="L915" s="18"/>
      <c r="M915" s="18"/>
      <c r="N915" s="19" t="str">
        <f t="shared" si="72"/>
        <v/>
      </c>
      <c r="O915" s="15"/>
      <c r="P915" s="20" t="str">
        <f t="shared" si="73"/>
        <v/>
      </c>
      <c r="Q915" s="21" t="str">
        <f t="shared" si="74"/>
        <v/>
      </c>
    </row>
    <row r="916" spans="2:17" x14ac:dyDescent="0.2">
      <c r="B916" s="13" t="str">
        <f>IF(D916="","",COUNTA($D$5:D916))</f>
        <v/>
      </c>
      <c r="C916" s="14"/>
      <c r="D916" s="15"/>
      <c r="E916" s="16"/>
      <c r="F916" s="15"/>
      <c r="G916" s="18"/>
      <c r="H916" s="18" t="str">
        <f t="shared" si="70"/>
        <v/>
      </c>
      <c r="I916" s="18"/>
      <c r="J916" s="18" t="str">
        <f t="shared" si="71"/>
        <v/>
      </c>
      <c r="K916" s="18"/>
      <c r="L916" s="18"/>
      <c r="M916" s="18"/>
      <c r="N916" s="19" t="str">
        <f t="shared" si="72"/>
        <v/>
      </c>
      <c r="O916" s="15"/>
      <c r="P916" s="20" t="str">
        <f t="shared" si="73"/>
        <v/>
      </c>
      <c r="Q916" s="21" t="str">
        <f t="shared" si="74"/>
        <v/>
      </c>
    </row>
    <row r="917" spans="2:17" x14ac:dyDescent="0.2">
      <c r="B917" s="13" t="str">
        <f>IF(D917="","",COUNTA($D$5:D917))</f>
        <v/>
      </c>
      <c r="C917" s="14"/>
      <c r="D917" s="15"/>
      <c r="E917" s="16"/>
      <c r="F917" s="15"/>
      <c r="G917" s="18"/>
      <c r="H917" s="18" t="str">
        <f t="shared" si="70"/>
        <v/>
      </c>
      <c r="I917" s="18"/>
      <c r="J917" s="18" t="str">
        <f t="shared" si="71"/>
        <v/>
      </c>
      <c r="K917" s="18"/>
      <c r="L917" s="18"/>
      <c r="M917" s="18"/>
      <c r="N917" s="19" t="str">
        <f t="shared" si="72"/>
        <v/>
      </c>
      <c r="O917" s="15"/>
      <c r="P917" s="20" t="str">
        <f t="shared" si="73"/>
        <v/>
      </c>
      <c r="Q917" s="21" t="str">
        <f t="shared" si="74"/>
        <v/>
      </c>
    </row>
    <row r="918" spans="2:17" x14ac:dyDescent="0.2">
      <c r="B918" s="13" t="str">
        <f>IF(D918="","",COUNTA($D$5:D918))</f>
        <v/>
      </c>
      <c r="C918" s="14"/>
      <c r="D918" s="15"/>
      <c r="E918" s="16"/>
      <c r="F918" s="15"/>
      <c r="G918" s="18"/>
      <c r="H918" s="18" t="str">
        <f t="shared" si="70"/>
        <v/>
      </c>
      <c r="I918" s="18"/>
      <c r="J918" s="18" t="str">
        <f t="shared" si="71"/>
        <v/>
      </c>
      <c r="K918" s="18"/>
      <c r="L918" s="18"/>
      <c r="M918" s="18"/>
      <c r="N918" s="19" t="str">
        <f t="shared" si="72"/>
        <v/>
      </c>
      <c r="O918" s="15"/>
      <c r="P918" s="20" t="str">
        <f t="shared" si="73"/>
        <v/>
      </c>
      <c r="Q918" s="21" t="str">
        <f t="shared" si="74"/>
        <v/>
      </c>
    </row>
    <row r="919" spans="2:17" x14ac:dyDescent="0.2">
      <c r="B919" s="13" t="str">
        <f>IF(D919="","",COUNTA($D$5:D919))</f>
        <v/>
      </c>
      <c r="C919" s="14"/>
      <c r="D919" s="15"/>
      <c r="E919" s="16"/>
      <c r="F919" s="15"/>
      <c r="G919" s="18"/>
      <c r="H919" s="18" t="str">
        <f t="shared" si="70"/>
        <v/>
      </c>
      <c r="I919" s="18"/>
      <c r="J919" s="18" t="str">
        <f t="shared" si="71"/>
        <v/>
      </c>
      <c r="K919" s="18"/>
      <c r="L919" s="18"/>
      <c r="M919" s="18"/>
      <c r="N919" s="19" t="str">
        <f t="shared" si="72"/>
        <v/>
      </c>
      <c r="O919" s="15"/>
      <c r="P919" s="20" t="str">
        <f t="shared" si="73"/>
        <v/>
      </c>
      <c r="Q919" s="21" t="str">
        <f t="shared" si="74"/>
        <v/>
      </c>
    </row>
    <row r="920" spans="2:17" x14ac:dyDescent="0.2">
      <c r="B920" s="13" t="str">
        <f>IF(D920="","",COUNTA($D$5:D920))</f>
        <v/>
      </c>
      <c r="C920" s="14"/>
      <c r="D920" s="15"/>
      <c r="E920" s="16"/>
      <c r="F920" s="15"/>
      <c r="G920" s="18"/>
      <c r="H920" s="18" t="str">
        <f t="shared" si="70"/>
        <v/>
      </c>
      <c r="I920" s="18"/>
      <c r="J920" s="18" t="str">
        <f t="shared" si="71"/>
        <v/>
      </c>
      <c r="K920" s="18"/>
      <c r="L920" s="18"/>
      <c r="M920" s="18"/>
      <c r="N920" s="19" t="str">
        <f t="shared" si="72"/>
        <v/>
      </c>
      <c r="O920" s="15"/>
      <c r="P920" s="20" t="str">
        <f t="shared" si="73"/>
        <v/>
      </c>
      <c r="Q920" s="21" t="str">
        <f t="shared" si="74"/>
        <v/>
      </c>
    </row>
    <row r="921" spans="2:17" x14ac:dyDescent="0.2">
      <c r="B921" s="13" t="str">
        <f>IF(D921="","",COUNTA($D$5:D921))</f>
        <v/>
      </c>
      <c r="C921" s="14"/>
      <c r="D921" s="15"/>
      <c r="E921" s="16"/>
      <c r="F921" s="15"/>
      <c r="G921" s="18"/>
      <c r="H921" s="18" t="str">
        <f t="shared" si="70"/>
        <v/>
      </c>
      <c r="I921" s="18"/>
      <c r="J921" s="18" t="str">
        <f t="shared" si="71"/>
        <v/>
      </c>
      <c r="K921" s="18"/>
      <c r="L921" s="18"/>
      <c r="M921" s="18"/>
      <c r="N921" s="19" t="str">
        <f t="shared" si="72"/>
        <v/>
      </c>
      <c r="O921" s="15"/>
      <c r="P921" s="20" t="str">
        <f t="shared" si="73"/>
        <v/>
      </c>
      <c r="Q921" s="21" t="str">
        <f t="shared" si="74"/>
        <v/>
      </c>
    </row>
    <row r="922" spans="2:17" x14ac:dyDescent="0.2">
      <c r="B922" s="13" t="str">
        <f>IF(D922="","",COUNTA($D$5:D922))</f>
        <v/>
      </c>
      <c r="C922" s="14"/>
      <c r="D922" s="15"/>
      <c r="E922" s="16"/>
      <c r="F922" s="15"/>
      <c r="G922" s="18"/>
      <c r="H922" s="18" t="str">
        <f t="shared" si="70"/>
        <v/>
      </c>
      <c r="I922" s="18"/>
      <c r="J922" s="18" t="str">
        <f t="shared" si="71"/>
        <v/>
      </c>
      <c r="K922" s="18"/>
      <c r="L922" s="18"/>
      <c r="M922" s="18"/>
      <c r="N922" s="19" t="str">
        <f t="shared" si="72"/>
        <v/>
      </c>
      <c r="O922" s="15"/>
      <c r="P922" s="20" t="str">
        <f t="shared" si="73"/>
        <v/>
      </c>
      <c r="Q922" s="21" t="str">
        <f t="shared" si="74"/>
        <v/>
      </c>
    </row>
    <row r="923" spans="2:17" x14ac:dyDescent="0.2">
      <c r="B923" s="13" t="str">
        <f>IF(D923="","",COUNTA($D$5:D923))</f>
        <v/>
      </c>
      <c r="C923" s="14"/>
      <c r="D923" s="15"/>
      <c r="E923" s="16"/>
      <c r="F923" s="15"/>
      <c r="G923" s="18"/>
      <c r="H923" s="18" t="str">
        <f t="shared" si="70"/>
        <v/>
      </c>
      <c r="I923" s="18"/>
      <c r="J923" s="18" t="str">
        <f t="shared" si="71"/>
        <v/>
      </c>
      <c r="K923" s="18"/>
      <c r="L923" s="18"/>
      <c r="M923" s="18"/>
      <c r="N923" s="19" t="str">
        <f t="shared" si="72"/>
        <v/>
      </c>
      <c r="O923" s="15"/>
      <c r="P923" s="20" t="str">
        <f t="shared" si="73"/>
        <v/>
      </c>
      <c r="Q923" s="21" t="str">
        <f t="shared" si="74"/>
        <v/>
      </c>
    </row>
    <row r="924" spans="2:17" x14ac:dyDescent="0.2">
      <c r="B924" s="13" t="str">
        <f>IF(D924="","",COUNTA($D$5:D924))</f>
        <v/>
      </c>
      <c r="C924" s="14"/>
      <c r="D924" s="15"/>
      <c r="E924" s="16"/>
      <c r="F924" s="15"/>
      <c r="G924" s="18"/>
      <c r="H924" s="18" t="str">
        <f t="shared" si="70"/>
        <v/>
      </c>
      <c r="I924" s="18"/>
      <c r="J924" s="18" t="str">
        <f t="shared" si="71"/>
        <v/>
      </c>
      <c r="K924" s="18"/>
      <c r="L924" s="18"/>
      <c r="M924" s="18"/>
      <c r="N924" s="19" t="str">
        <f t="shared" si="72"/>
        <v/>
      </c>
      <c r="O924" s="15"/>
      <c r="P924" s="20" t="str">
        <f t="shared" si="73"/>
        <v/>
      </c>
      <c r="Q924" s="21" t="str">
        <f t="shared" si="74"/>
        <v/>
      </c>
    </row>
    <row r="925" spans="2:17" x14ac:dyDescent="0.2">
      <c r="B925" s="13" t="str">
        <f>IF(D925="","",COUNTA($D$5:D925))</f>
        <v/>
      </c>
      <c r="C925" s="14"/>
      <c r="D925" s="15"/>
      <c r="E925" s="16"/>
      <c r="F925" s="15"/>
      <c r="G925" s="18"/>
      <c r="H925" s="18" t="str">
        <f t="shared" si="70"/>
        <v/>
      </c>
      <c r="I925" s="18"/>
      <c r="J925" s="18" t="str">
        <f t="shared" si="71"/>
        <v/>
      </c>
      <c r="K925" s="18"/>
      <c r="L925" s="18"/>
      <c r="M925" s="18"/>
      <c r="N925" s="19" t="str">
        <f t="shared" si="72"/>
        <v/>
      </c>
      <c r="O925" s="15"/>
      <c r="P925" s="20" t="str">
        <f t="shared" si="73"/>
        <v/>
      </c>
      <c r="Q925" s="21" t="str">
        <f t="shared" si="74"/>
        <v/>
      </c>
    </row>
    <row r="926" spans="2:17" x14ac:dyDescent="0.2">
      <c r="B926" s="13" t="str">
        <f>IF(D926="","",COUNTA($D$5:D926))</f>
        <v/>
      </c>
      <c r="C926" s="14"/>
      <c r="D926" s="15"/>
      <c r="E926" s="16"/>
      <c r="F926" s="15"/>
      <c r="G926" s="18"/>
      <c r="H926" s="18" t="str">
        <f t="shared" si="70"/>
        <v/>
      </c>
      <c r="I926" s="18"/>
      <c r="J926" s="18" t="str">
        <f t="shared" si="71"/>
        <v/>
      </c>
      <c r="K926" s="18"/>
      <c r="L926" s="18"/>
      <c r="M926" s="18"/>
      <c r="N926" s="19" t="str">
        <f t="shared" si="72"/>
        <v/>
      </c>
      <c r="O926" s="15"/>
      <c r="P926" s="20" t="str">
        <f t="shared" si="73"/>
        <v/>
      </c>
      <c r="Q926" s="21" t="str">
        <f t="shared" si="74"/>
        <v/>
      </c>
    </row>
    <row r="927" spans="2:17" x14ac:dyDescent="0.2">
      <c r="B927" s="13" t="str">
        <f>IF(D927="","",COUNTA($D$5:D927))</f>
        <v/>
      </c>
      <c r="C927" s="14"/>
      <c r="D927" s="15"/>
      <c r="E927" s="16"/>
      <c r="F927" s="15"/>
      <c r="G927" s="18"/>
      <c r="H927" s="18" t="str">
        <f t="shared" si="70"/>
        <v/>
      </c>
      <c r="I927" s="18"/>
      <c r="J927" s="18" t="str">
        <f t="shared" si="71"/>
        <v/>
      </c>
      <c r="K927" s="18"/>
      <c r="L927" s="18"/>
      <c r="M927" s="18"/>
      <c r="N927" s="19" t="str">
        <f t="shared" si="72"/>
        <v/>
      </c>
      <c r="O927" s="15"/>
      <c r="P927" s="20" t="str">
        <f t="shared" si="73"/>
        <v/>
      </c>
      <c r="Q927" s="21" t="str">
        <f t="shared" si="74"/>
        <v/>
      </c>
    </row>
    <row r="928" spans="2:17" x14ac:dyDescent="0.2">
      <c r="B928" s="13" t="str">
        <f>IF(D928="","",COUNTA($D$5:D928))</f>
        <v/>
      </c>
      <c r="C928" s="14"/>
      <c r="D928" s="15"/>
      <c r="E928" s="16"/>
      <c r="F928" s="15"/>
      <c r="G928" s="18"/>
      <c r="H928" s="18" t="str">
        <f t="shared" si="70"/>
        <v/>
      </c>
      <c r="I928" s="18"/>
      <c r="J928" s="18" t="str">
        <f t="shared" si="71"/>
        <v/>
      </c>
      <c r="K928" s="18"/>
      <c r="L928" s="18"/>
      <c r="M928" s="18"/>
      <c r="N928" s="19" t="str">
        <f t="shared" si="72"/>
        <v/>
      </c>
      <c r="O928" s="15"/>
      <c r="P928" s="20" t="str">
        <f t="shared" si="73"/>
        <v/>
      </c>
      <c r="Q928" s="21" t="str">
        <f t="shared" si="74"/>
        <v/>
      </c>
    </row>
    <row r="929" spans="2:17" x14ac:dyDescent="0.2">
      <c r="B929" s="13" t="str">
        <f>IF(D929="","",COUNTA($D$5:D929))</f>
        <v/>
      </c>
      <c r="C929" s="14"/>
      <c r="D929" s="15"/>
      <c r="E929" s="16"/>
      <c r="F929" s="15"/>
      <c r="G929" s="18"/>
      <c r="H929" s="18" t="str">
        <f t="shared" si="70"/>
        <v/>
      </c>
      <c r="I929" s="18"/>
      <c r="J929" s="18" t="str">
        <f t="shared" si="71"/>
        <v/>
      </c>
      <c r="K929" s="18"/>
      <c r="L929" s="18"/>
      <c r="M929" s="18"/>
      <c r="N929" s="19" t="str">
        <f t="shared" si="72"/>
        <v/>
      </c>
      <c r="O929" s="15"/>
      <c r="P929" s="20" t="str">
        <f t="shared" si="73"/>
        <v/>
      </c>
      <c r="Q929" s="21" t="str">
        <f t="shared" si="74"/>
        <v/>
      </c>
    </row>
    <row r="930" spans="2:17" x14ac:dyDescent="0.2">
      <c r="B930" s="13" t="str">
        <f>IF(D930="","",COUNTA($D$5:D930))</f>
        <v/>
      </c>
      <c r="C930" s="14"/>
      <c r="D930" s="15"/>
      <c r="E930" s="16"/>
      <c r="F930" s="15"/>
      <c r="G930" s="18"/>
      <c r="H930" s="18" t="str">
        <f t="shared" si="70"/>
        <v/>
      </c>
      <c r="I930" s="18"/>
      <c r="J930" s="18" t="str">
        <f t="shared" si="71"/>
        <v/>
      </c>
      <c r="K930" s="18"/>
      <c r="L930" s="18"/>
      <c r="M930" s="18"/>
      <c r="N930" s="19" t="str">
        <f t="shared" si="72"/>
        <v/>
      </c>
      <c r="O930" s="15"/>
      <c r="P930" s="20" t="str">
        <f t="shared" si="73"/>
        <v/>
      </c>
      <c r="Q930" s="21" t="str">
        <f t="shared" si="74"/>
        <v/>
      </c>
    </row>
    <row r="931" spans="2:17" x14ac:dyDescent="0.2">
      <c r="B931" s="13" t="str">
        <f>IF(D931="","",COUNTA($D$5:D931))</f>
        <v/>
      </c>
      <c r="C931" s="14"/>
      <c r="D931" s="15"/>
      <c r="E931" s="16"/>
      <c r="F931" s="15"/>
      <c r="G931" s="18"/>
      <c r="H931" s="18" t="str">
        <f t="shared" si="70"/>
        <v/>
      </c>
      <c r="I931" s="18"/>
      <c r="J931" s="18" t="str">
        <f t="shared" si="71"/>
        <v/>
      </c>
      <c r="K931" s="18"/>
      <c r="L931" s="18"/>
      <c r="M931" s="18"/>
      <c r="N931" s="19" t="str">
        <f t="shared" si="72"/>
        <v/>
      </c>
      <c r="O931" s="15"/>
      <c r="P931" s="20" t="str">
        <f t="shared" si="73"/>
        <v/>
      </c>
      <c r="Q931" s="21" t="str">
        <f t="shared" si="74"/>
        <v/>
      </c>
    </row>
    <row r="932" spans="2:17" x14ac:dyDescent="0.2">
      <c r="B932" s="13" t="str">
        <f>IF(D932="","",COUNTA($D$5:D932))</f>
        <v/>
      </c>
      <c r="C932" s="14"/>
      <c r="D932" s="15"/>
      <c r="E932" s="16"/>
      <c r="F932" s="15"/>
      <c r="G932" s="18"/>
      <c r="H932" s="18" t="str">
        <f t="shared" si="70"/>
        <v/>
      </c>
      <c r="I932" s="18"/>
      <c r="J932" s="18" t="str">
        <f t="shared" si="71"/>
        <v/>
      </c>
      <c r="K932" s="18"/>
      <c r="L932" s="18"/>
      <c r="M932" s="18"/>
      <c r="N932" s="19" t="str">
        <f t="shared" si="72"/>
        <v/>
      </c>
      <c r="O932" s="15"/>
      <c r="P932" s="20" t="str">
        <f t="shared" si="73"/>
        <v/>
      </c>
      <c r="Q932" s="21" t="str">
        <f t="shared" si="74"/>
        <v/>
      </c>
    </row>
    <row r="933" spans="2:17" x14ac:dyDescent="0.2">
      <c r="B933" s="13" t="str">
        <f>IF(D933="","",COUNTA($D$5:D933))</f>
        <v/>
      </c>
      <c r="C933" s="14"/>
      <c r="D933" s="15"/>
      <c r="E933" s="16"/>
      <c r="F933" s="15"/>
      <c r="G933" s="18"/>
      <c r="H933" s="18" t="str">
        <f t="shared" si="70"/>
        <v/>
      </c>
      <c r="I933" s="18"/>
      <c r="J933" s="18" t="str">
        <f t="shared" si="71"/>
        <v/>
      </c>
      <c r="K933" s="18"/>
      <c r="L933" s="18"/>
      <c r="M933" s="18"/>
      <c r="N933" s="19" t="str">
        <f t="shared" si="72"/>
        <v/>
      </c>
      <c r="O933" s="15"/>
      <c r="P933" s="20" t="str">
        <f t="shared" si="73"/>
        <v/>
      </c>
      <c r="Q933" s="21" t="str">
        <f t="shared" si="74"/>
        <v/>
      </c>
    </row>
    <row r="934" spans="2:17" x14ac:dyDescent="0.2">
      <c r="B934" s="13" t="str">
        <f>IF(D934="","",COUNTA($D$5:D934))</f>
        <v/>
      </c>
      <c r="C934" s="14"/>
      <c r="D934" s="15"/>
      <c r="E934" s="16"/>
      <c r="F934" s="15"/>
      <c r="G934" s="18"/>
      <c r="H934" s="18" t="str">
        <f t="shared" si="70"/>
        <v/>
      </c>
      <c r="I934" s="18"/>
      <c r="J934" s="18" t="str">
        <f t="shared" si="71"/>
        <v/>
      </c>
      <c r="K934" s="18"/>
      <c r="L934" s="18"/>
      <c r="M934" s="18"/>
      <c r="N934" s="19" t="str">
        <f t="shared" si="72"/>
        <v/>
      </c>
      <c r="O934" s="15"/>
      <c r="P934" s="20" t="str">
        <f t="shared" si="73"/>
        <v/>
      </c>
      <c r="Q934" s="21" t="str">
        <f t="shared" si="74"/>
        <v/>
      </c>
    </row>
    <row r="935" spans="2:17" x14ac:dyDescent="0.2">
      <c r="B935" s="13" t="str">
        <f>IF(D935="","",COUNTA($D$5:D935))</f>
        <v/>
      </c>
      <c r="C935" s="14"/>
      <c r="D935" s="15"/>
      <c r="E935" s="16"/>
      <c r="F935" s="15"/>
      <c r="G935" s="18"/>
      <c r="H935" s="18" t="str">
        <f t="shared" si="70"/>
        <v/>
      </c>
      <c r="I935" s="18"/>
      <c r="J935" s="18" t="str">
        <f t="shared" si="71"/>
        <v/>
      </c>
      <c r="K935" s="18"/>
      <c r="L935" s="18"/>
      <c r="M935" s="18"/>
      <c r="N935" s="19" t="str">
        <f t="shared" si="72"/>
        <v/>
      </c>
      <c r="O935" s="15"/>
      <c r="P935" s="20" t="str">
        <f t="shared" si="73"/>
        <v/>
      </c>
      <c r="Q935" s="21" t="str">
        <f t="shared" si="74"/>
        <v/>
      </c>
    </row>
    <row r="936" spans="2:17" x14ac:dyDescent="0.2">
      <c r="B936" s="13" t="str">
        <f>IF(D936="","",COUNTA($D$5:D936))</f>
        <v/>
      </c>
      <c r="C936" s="14"/>
      <c r="D936" s="15"/>
      <c r="E936" s="16"/>
      <c r="F936" s="15"/>
      <c r="G936" s="18"/>
      <c r="H936" s="18" t="str">
        <f t="shared" si="70"/>
        <v/>
      </c>
      <c r="I936" s="18"/>
      <c r="J936" s="18" t="str">
        <f t="shared" si="71"/>
        <v/>
      </c>
      <c r="K936" s="18"/>
      <c r="L936" s="18"/>
      <c r="M936" s="18"/>
      <c r="N936" s="19" t="str">
        <f t="shared" si="72"/>
        <v/>
      </c>
      <c r="O936" s="15"/>
      <c r="P936" s="20" t="str">
        <f t="shared" si="73"/>
        <v/>
      </c>
      <c r="Q936" s="21" t="str">
        <f t="shared" si="74"/>
        <v/>
      </c>
    </row>
    <row r="937" spans="2:17" x14ac:dyDescent="0.2">
      <c r="B937" s="13" t="str">
        <f>IF(D937="","",COUNTA($D$5:D937))</f>
        <v/>
      </c>
      <c r="C937" s="14"/>
      <c r="D937" s="15"/>
      <c r="E937" s="16"/>
      <c r="F937" s="15"/>
      <c r="G937" s="18"/>
      <c r="H937" s="18" t="str">
        <f t="shared" si="70"/>
        <v/>
      </c>
      <c r="I937" s="18"/>
      <c r="J937" s="18" t="str">
        <f t="shared" si="71"/>
        <v/>
      </c>
      <c r="K937" s="18"/>
      <c r="L937" s="18"/>
      <c r="M937" s="18"/>
      <c r="N937" s="19" t="str">
        <f t="shared" si="72"/>
        <v/>
      </c>
      <c r="O937" s="15"/>
      <c r="P937" s="20" t="str">
        <f t="shared" si="73"/>
        <v/>
      </c>
      <c r="Q937" s="21" t="str">
        <f t="shared" si="74"/>
        <v/>
      </c>
    </row>
    <row r="938" spans="2:17" x14ac:dyDescent="0.2">
      <c r="B938" s="13" t="str">
        <f>IF(D938="","",COUNTA($D$5:D938))</f>
        <v/>
      </c>
      <c r="C938" s="14"/>
      <c r="D938" s="15"/>
      <c r="E938" s="16"/>
      <c r="F938" s="15"/>
      <c r="G938" s="18"/>
      <c r="H938" s="18" t="str">
        <f t="shared" si="70"/>
        <v/>
      </c>
      <c r="I938" s="18"/>
      <c r="J938" s="18" t="str">
        <f t="shared" si="71"/>
        <v/>
      </c>
      <c r="K938" s="18"/>
      <c r="L938" s="18"/>
      <c r="M938" s="18"/>
      <c r="N938" s="19" t="str">
        <f t="shared" si="72"/>
        <v/>
      </c>
      <c r="O938" s="15"/>
      <c r="P938" s="20" t="str">
        <f t="shared" si="73"/>
        <v/>
      </c>
      <c r="Q938" s="21" t="str">
        <f t="shared" si="74"/>
        <v/>
      </c>
    </row>
    <row r="939" spans="2:17" x14ac:dyDescent="0.2">
      <c r="B939" s="13" t="str">
        <f>IF(D939="","",COUNTA($D$5:D939))</f>
        <v/>
      </c>
      <c r="C939" s="14"/>
      <c r="D939" s="15"/>
      <c r="E939" s="16"/>
      <c r="F939" s="15"/>
      <c r="G939" s="18"/>
      <c r="H939" s="18" t="str">
        <f t="shared" si="70"/>
        <v/>
      </c>
      <c r="I939" s="18"/>
      <c r="J939" s="18" t="str">
        <f t="shared" si="71"/>
        <v/>
      </c>
      <c r="K939" s="18"/>
      <c r="L939" s="18"/>
      <c r="M939" s="18"/>
      <c r="N939" s="19" t="str">
        <f t="shared" si="72"/>
        <v/>
      </c>
      <c r="O939" s="15"/>
      <c r="P939" s="20" t="str">
        <f t="shared" si="73"/>
        <v/>
      </c>
      <c r="Q939" s="21" t="str">
        <f t="shared" si="74"/>
        <v/>
      </c>
    </row>
    <row r="940" spans="2:17" x14ac:dyDescent="0.2">
      <c r="B940" s="13" t="str">
        <f>IF(D940="","",COUNTA($D$5:D940))</f>
        <v/>
      </c>
      <c r="C940" s="14"/>
      <c r="D940" s="15"/>
      <c r="E940" s="16"/>
      <c r="F940" s="15"/>
      <c r="G940" s="18"/>
      <c r="H940" s="18" t="str">
        <f t="shared" si="70"/>
        <v/>
      </c>
      <c r="I940" s="18"/>
      <c r="J940" s="18" t="str">
        <f t="shared" si="71"/>
        <v/>
      </c>
      <c r="K940" s="18"/>
      <c r="L940" s="18"/>
      <c r="M940" s="18"/>
      <c r="N940" s="19" t="str">
        <f t="shared" si="72"/>
        <v/>
      </c>
      <c r="O940" s="15"/>
      <c r="P940" s="20" t="str">
        <f t="shared" si="73"/>
        <v/>
      </c>
      <c r="Q940" s="21" t="str">
        <f t="shared" si="74"/>
        <v/>
      </c>
    </row>
    <row r="941" spans="2:17" x14ac:dyDescent="0.2">
      <c r="B941" s="13" t="str">
        <f>IF(D941="","",COUNTA($D$5:D941))</f>
        <v/>
      </c>
      <c r="C941" s="14"/>
      <c r="D941" s="15"/>
      <c r="E941" s="16"/>
      <c r="F941" s="15"/>
      <c r="G941" s="18"/>
      <c r="H941" s="18" t="str">
        <f t="shared" si="70"/>
        <v/>
      </c>
      <c r="I941" s="18"/>
      <c r="J941" s="18" t="str">
        <f t="shared" si="71"/>
        <v/>
      </c>
      <c r="K941" s="18"/>
      <c r="L941" s="18"/>
      <c r="M941" s="18"/>
      <c r="N941" s="19" t="str">
        <f t="shared" si="72"/>
        <v/>
      </c>
      <c r="O941" s="15"/>
      <c r="P941" s="20" t="str">
        <f t="shared" si="73"/>
        <v/>
      </c>
      <c r="Q941" s="21" t="str">
        <f t="shared" si="74"/>
        <v/>
      </c>
    </row>
    <row r="942" spans="2:17" x14ac:dyDescent="0.2">
      <c r="B942" s="13" t="str">
        <f>IF(D942="","",COUNTA($D$5:D942))</f>
        <v/>
      </c>
      <c r="C942" s="14"/>
      <c r="D942" s="15"/>
      <c r="E942" s="16"/>
      <c r="F942" s="15"/>
      <c r="G942" s="18"/>
      <c r="H942" s="18" t="str">
        <f t="shared" si="70"/>
        <v/>
      </c>
      <c r="I942" s="18"/>
      <c r="J942" s="18" t="str">
        <f t="shared" si="71"/>
        <v/>
      </c>
      <c r="K942" s="18"/>
      <c r="L942" s="18"/>
      <c r="M942" s="18"/>
      <c r="N942" s="19" t="str">
        <f t="shared" si="72"/>
        <v/>
      </c>
      <c r="O942" s="15"/>
      <c r="P942" s="20" t="str">
        <f t="shared" si="73"/>
        <v/>
      </c>
      <c r="Q942" s="21" t="str">
        <f t="shared" si="74"/>
        <v/>
      </c>
    </row>
    <row r="943" spans="2:17" x14ac:dyDescent="0.2">
      <c r="B943" s="13" t="str">
        <f>IF(D943="","",COUNTA($D$5:D943))</f>
        <v/>
      </c>
      <c r="C943" s="14"/>
      <c r="D943" s="15"/>
      <c r="E943" s="16"/>
      <c r="F943" s="15"/>
      <c r="G943" s="18"/>
      <c r="H943" s="18" t="str">
        <f t="shared" si="70"/>
        <v/>
      </c>
      <c r="I943" s="18"/>
      <c r="J943" s="18" t="str">
        <f t="shared" si="71"/>
        <v/>
      </c>
      <c r="K943" s="18"/>
      <c r="L943" s="18"/>
      <c r="M943" s="18"/>
      <c r="N943" s="19" t="str">
        <f t="shared" si="72"/>
        <v/>
      </c>
      <c r="O943" s="15"/>
      <c r="P943" s="20" t="str">
        <f t="shared" si="73"/>
        <v/>
      </c>
      <c r="Q943" s="21" t="str">
        <f t="shared" si="74"/>
        <v/>
      </c>
    </row>
    <row r="944" spans="2:17" x14ac:dyDescent="0.2">
      <c r="B944" s="13" t="str">
        <f>IF(D944="","",COUNTA($D$5:D944))</f>
        <v/>
      </c>
      <c r="C944" s="14"/>
      <c r="D944" s="15"/>
      <c r="E944" s="16"/>
      <c r="F944" s="15"/>
      <c r="G944" s="18"/>
      <c r="H944" s="18" t="str">
        <f t="shared" si="70"/>
        <v/>
      </c>
      <c r="I944" s="18"/>
      <c r="J944" s="18" t="str">
        <f t="shared" si="71"/>
        <v/>
      </c>
      <c r="K944" s="18"/>
      <c r="L944" s="18"/>
      <c r="M944" s="18"/>
      <c r="N944" s="19" t="str">
        <f t="shared" si="72"/>
        <v/>
      </c>
      <c r="O944" s="15"/>
      <c r="P944" s="20" t="str">
        <f t="shared" si="73"/>
        <v/>
      </c>
      <c r="Q944" s="21" t="str">
        <f t="shared" si="74"/>
        <v/>
      </c>
    </row>
    <row r="945" spans="2:17" x14ac:dyDescent="0.2">
      <c r="B945" s="13" t="str">
        <f>IF(D945="","",COUNTA($D$5:D945))</f>
        <v/>
      </c>
      <c r="C945" s="14"/>
      <c r="D945" s="15"/>
      <c r="E945" s="16"/>
      <c r="F945" s="15"/>
      <c r="G945" s="18"/>
      <c r="H945" s="18" t="str">
        <f t="shared" si="70"/>
        <v/>
      </c>
      <c r="I945" s="18"/>
      <c r="J945" s="18" t="str">
        <f t="shared" si="71"/>
        <v/>
      </c>
      <c r="K945" s="18"/>
      <c r="L945" s="18"/>
      <c r="M945" s="18"/>
      <c r="N945" s="19" t="str">
        <f t="shared" si="72"/>
        <v/>
      </c>
      <c r="O945" s="15"/>
      <c r="P945" s="20" t="str">
        <f t="shared" si="73"/>
        <v/>
      </c>
      <c r="Q945" s="21" t="str">
        <f t="shared" si="74"/>
        <v/>
      </c>
    </row>
    <row r="946" spans="2:17" x14ac:dyDescent="0.2">
      <c r="B946" s="13" t="str">
        <f>IF(D946="","",COUNTA($D$5:D946))</f>
        <v/>
      </c>
      <c r="C946" s="14"/>
      <c r="D946" s="15"/>
      <c r="E946" s="16"/>
      <c r="F946" s="15"/>
      <c r="G946" s="18"/>
      <c r="H946" s="18" t="str">
        <f t="shared" si="70"/>
        <v/>
      </c>
      <c r="I946" s="18"/>
      <c r="J946" s="18" t="str">
        <f t="shared" si="71"/>
        <v/>
      </c>
      <c r="K946" s="18"/>
      <c r="L946" s="18"/>
      <c r="M946" s="18"/>
      <c r="N946" s="19" t="str">
        <f t="shared" si="72"/>
        <v/>
      </c>
      <c r="O946" s="15"/>
      <c r="P946" s="20" t="str">
        <f t="shared" si="73"/>
        <v/>
      </c>
      <c r="Q946" s="21" t="str">
        <f t="shared" si="74"/>
        <v/>
      </c>
    </row>
    <row r="947" spans="2:17" x14ac:dyDescent="0.2">
      <c r="B947" s="13" t="str">
        <f>IF(D947="","",COUNTA($D$5:D947))</f>
        <v/>
      </c>
      <c r="C947" s="14"/>
      <c r="D947" s="15"/>
      <c r="E947" s="16"/>
      <c r="F947" s="15"/>
      <c r="G947" s="18"/>
      <c r="H947" s="18" t="str">
        <f t="shared" si="70"/>
        <v/>
      </c>
      <c r="I947" s="18"/>
      <c r="J947" s="18" t="str">
        <f t="shared" si="71"/>
        <v/>
      </c>
      <c r="K947" s="18"/>
      <c r="L947" s="18"/>
      <c r="M947" s="18"/>
      <c r="N947" s="19" t="str">
        <f t="shared" si="72"/>
        <v/>
      </c>
      <c r="O947" s="15"/>
      <c r="P947" s="20" t="str">
        <f t="shared" si="73"/>
        <v/>
      </c>
      <c r="Q947" s="21" t="str">
        <f t="shared" si="74"/>
        <v/>
      </c>
    </row>
    <row r="948" spans="2:17" x14ac:dyDescent="0.2">
      <c r="B948" s="13" t="str">
        <f>IF(D948="","",COUNTA($D$5:D948))</f>
        <v/>
      </c>
      <c r="C948" s="14"/>
      <c r="D948" s="15"/>
      <c r="E948" s="16"/>
      <c r="F948" s="15"/>
      <c r="G948" s="18"/>
      <c r="H948" s="18" t="str">
        <f t="shared" si="70"/>
        <v/>
      </c>
      <c r="I948" s="18"/>
      <c r="J948" s="18" t="str">
        <f t="shared" si="71"/>
        <v/>
      </c>
      <c r="K948" s="18"/>
      <c r="L948" s="18"/>
      <c r="M948" s="18"/>
      <c r="N948" s="19" t="str">
        <f t="shared" si="72"/>
        <v/>
      </c>
      <c r="O948" s="15"/>
      <c r="P948" s="20" t="str">
        <f t="shared" si="73"/>
        <v/>
      </c>
      <c r="Q948" s="21" t="str">
        <f t="shared" si="74"/>
        <v/>
      </c>
    </row>
    <row r="949" spans="2:17" x14ac:dyDescent="0.2">
      <c r="B949" s="13" t="str">
        <f>IF(D949="","",COUNTA($D$5:D949))</f>
        <v/>
      </c>
      <c r="C949" s="14"/>
      <c r="D949" s="15"/>
      <c r="E949" s="16"/>
      <c r="F949" s="15"/>
      <c r="G949" s="18"/>
      <c r="H949" s="18" t="str">
        <f t="shared" si="70"/>
        <v/>
      </c>
      <c r="I949" s="18"/>
      <c r="J949" s="18" t="str">
        <f t="shared" si="71"/>
        <v/>
      </c>
      <c r="K949" s="18"/>
      <c r="L949" s="18"/>
      <c r="M949" s="18"/>
      <c r="N949" s="19" t="str">
        <f t="shared" si="72"/>
        <v/>
      </c>
      <c r="O949" s="15"/>
      <c r="P949" s="20" t="str">
        <f t="shared" si="73"/>
        <v/>
      </c>
      <c r="Q949" s="21" t="str">
        <f t="shared" si="74"/>
        <v/>
      </c>
    </row>
    <row r="950" spans="2:17" x14ac:dyDescent="0.2">
      <c r="B950" s="13" t="str">
        <f>IF(D950="","",COUNTA($D$5:D950))</f>
        <v/>
      </c>
      <c r="C950" s="14"/>
      <c r="D950" s="15"/>
      <c r="E950" s="16"/>
      <c r="F950" s="15"/>
      <c r="G950" s="18"/>
      <c r="H950" s="18" t="str">
        <f t="shared" si="70"/>
        <v/>
      </c>
      <c r="I950" s="18"/>
      <c r="J950" s="18" t="str">
        <f t="shared" si="71"/>
        <v/>
      </c>
      <c r="K950" s="18"/>
      <c r="L950" s="18"/>
      <c r="M950" s="18"/>
      <c r="N950" s="19" t="str">
        <f t="shared" si="72"/>
        <v/>
      </c>
      <c r="O950" s="15"/>
      <c r="P950" s="20" t="str">
        <f t="shared" si="73"/>
        <v/>
      </c>
      <c r="Q950" s="21" t="str">
        <f t="shared" si="74"/>
        <v/>
      </c>
    </row>
    <row r="951" spans="2:17" x14ac:dyDescent="0.2">
      <c r="B951" s="13" t="str">
        <f>IF(D951="","",COUNTA($D$5:D951))</f>
        <v/>
      </c>
      <c r="C951" s="14"/>
      <c r="D951" s="15"/>
      <c r="E951" s="16"/>
      <c r="F951" s="15"/>
      <c r="G951" s="18"/>
      <c r="H951" s="18" t="str">
        <f t="shared" si="70"/>
        <v/>
      </c>
      <c r="I951" s="18"/>
      <c r="J951" s="18" t="str">
        <f t="shared" si="71"/>
        <v/>
      </c>
      <c r="K951" s="18"/>
      <c r="L951" s="18"/>
      <c r="M951" s="18"/>
      <c r="N951" s="19" t="str">
        <f t="shared" si="72"/>
        <v/>
      </c>
      <c r="O951" s="15"/>
      <c r="P951" s="20" t="str">
        <f t="shared" si="73"/>
        <v/>
      </c>
      <c r="Q951" s="21" t="str">
        <f t="shared" si="74"/>
        <v/>
      </c>
    </row>
    <row r="952" spans="2:17" x14ac:dyDescent="0.2">
      <c r="B952" s="13" t="str">
        <f>IF(D952="","",COUNTA($D$5:D952))</f>
        <v/>
      </c>
      <c r="C952" s="14"/>
      <c r="D952" s="15"/>
      <c r="E952" s="16"/>
      <c r="F952" s="15"/>
      <c r="G952" s="18"/>
      <c r="H952" s="18" t="str">
        <f t="shared" si="70"/>
        <v/>
      </c>
      <c r="I952" s="18"/>
      <c r="J952" s="18" t="str">
        <f t="shared" si="71"/>
        <v/>
      </c>
      <c r="K952" s="18"/>
      <c r="L952" s="18"/>
      <c r="M952" s="18"/>
      <c r="N952" s="19" t="str">
        <f t="shared" si="72"/>
        <v/>
      </c>
      <c r="O952" s="15"/>
      <c r="P952" s="20" t="str">
        <f t="shared" si="73"/>
        <v/>
      </c>
      <c r="Q952" s="21" t="str">
        <f t="shared" si="74"/>
        <v/>
      </c>
    </row>
    <row r="953" spans="2:17" x14ac:dyDescent="0.2">
      <c r="B953" s="13" t="str">
        <f>IF(D953="","",COUNTA($D$5:D953))</f>
        <v/>
      </c>
      <c r="C953" s="14"/>
      <c r="D953" s="15"/>
      <c r="E953" s="16"/>
      <c r="F953" s="15"/>
      <c r="G953" s="18"/>
      <c r="H953" s="18" t="str">
        <f t="shared" si="70"/>
        <v/>
      </c>
      <c r="I953" s="18"/>
      <c r="J953" s="18" t="str">
        <f t="shared" si="71"/>
        <v/>
      </c>
      <c r="K953" s="18"/>
      <c r="L953" s="18"/>
      <c r="M953" s="18"/>
      <c r="N953" s="19" t="str">
        <f t="shared" si="72"/>
        <v/>
      </c>
      <c r="O953" s="15"/>
      <c r="P953" s="20" t="str">
        <f t="shared" si="73"/>
        <v/>
      </c>
      <c r="Q953" s="21" t="str">
        <f t="shared" si="74"/>
        <v/>
      </c>
    </row>
    <row r="954" spans="2:17" x14ac:dyDescent="0.2">
      <c r="B954" s="13" t="str">
        <f>IF(D954="","",COUNTA($D$5:D954))</f>
        <v/>
      </c>
      <c r="C954" s="14"/>
      <c r="D954" s="15"/>
      <c r="E954" s="16"/>
      <c r="F954" s="15"/>
      <c r="G954" s="18"/>
      <c r="H954" s="18" t="str">
        <f t="shared" si="70"/>
        <v/>
      </c>
      <c r="I954" s="18"/>
      <c r="J954" s="18" t="str">
        <f t="shared" si="71"/>
        <v/>
      </c>
      <c r="K954" s="18"/>
      <c r="L954" s="18"/>
      <c r="M954" s="18"/>
      <c r="N954" s="19" t="str">
        <f t="shared" si="72"/>
        <v/>
      </c>
      <c r="O954" s="15"/>
      <c r="P954" s="20" t="str">
        <f t="shared" si="73"/>
        <v/>
      </c>
      <c r="Q954" s="21" t="str">
        <f t="shared" si="74"/>
        <v/>
      </c>
    </row>
    <row r="955" spans="2:17" x14ac:dyDescent="0.2">
      <c r="B955" s="13" t="str">
        <f>IF(D955="","",COUNTA($D$5:D955))</f>
        <v/>
      </c>
      <c r="C955" s="14"/>
      <c r="D955" s="15"/>
      <c r="E955" s="16"/>
      <c r="F955" s="15"/>
      <c r="G955" s="18"/>
      <c r="H955" s="18" t="str">
        <f t="shared" si="70"/>
        <v/>
      </c>
      <c r="I955" s="18"/>
      <c r="J955" s="18" t="str">
        <f t="shared" si="71"/>
        <v/>
      </c>
      <c r="K955" s="18"/>
      <c r="L955" s="18"/>
      <c r="M955" s="18"/>
      <c r="N955" s="19" t="str">
        <f t="shared" si="72"/>
        <v/>
      </c>
      <c r="O955" s="15"/>
      <c r="P955" s="20" t="str">
        <f t="shared" si="73"/>
        <v/>
      </c>
      <c r="Q955" s="21" t="str">
        <f t="shared" si="74"/>
        <v/>
      </c>
    </row>
    <row r="956" spans="2:17" x14ac:dyDescent="0.2">
      <c r="B956" s="13" t="str">
        <f>IF(D956="","",COUNTA($D$5:D956))</f>
        <v/>
      </c>
      <c r="C956" s="14"/>
      <c r="D956" s="15"/>
      <c r="E956" s="16"/>
      <c r="F956" s="15"/>
      <c r="G956" s="18"/>
      <c r="H956" s="18" t="str">
        <f t="shared" si="70"/>
        <v/>
      </c>
      <c r="I956" s="18"/>
      <c r="J956" s="18" t="str">
        <f t="shared" si="71"/>
        <v/>
      </c>
      <c r="K956" s="18"/>
      <c r="L956" s="18"/>
      <c r="M956" s="18"/>
      <c r="N956" s="19" t="str">
        <f t="shared" si="72"/>
        <v/>
      </c>
      <c r="O956" s="15"/>
      <c r="P956" s="20" t="str">
        <f t="shared" si="73"/>
        <v/>
      </c>
      <c r="Q956" s="21" t="str">
        <f t="shared" si="74"/>
        <v/>
      </c>
    </row>
    <row r="957" spans="2:17" x14ac:dyDescent="0.2">
      <c r="B957" s="13" t="str">
        <f>IF(D957="","",COUNTA($D$5:D957))</f>
        <v/>
      </c>
      <c r="C957" s="14"/>
      <c r="D957" s="15"/>
      <c r="E957" s="16"/>
      <c r="F957" s="15"/>
      <c r="G957" s="18"/>
      <c r="H957" s="18" t="str">
        <f t="shared" si="70"/>
        <v/>
      </c>
      <c r="I957" s="18"/>
      <c r="J957" s="18" t="str">
        <f t="shared" si="71"/>
        <v/>
      </c>
      <c r="K957" s="18"/>
      <c r="L957" s="18"/>
      <c r="M957" s="18"/>
      <c r="N957" s="19" t="str">
        <f t="shared" si="72"/>
        <v/>
      </c>
      <c r="O957" s="15"/>
      <c r="P957" s="20" t="str">
        <f t="shared" si="73"/>
        <v/>
      </c>
      <c r="Q957" s="21" t="str">
        <f t="shared" si="74"/>
        <v/>
      </c>
    </row>
    <row r="958" spans="2:17" x14ac:dyDescent="0.2">
      <c r="B958" s="13" t="str">
        <f>IF(D958="","",COUNTA($D$5:D958))</f>
        <v/>
      </c>
      <c r="C958" s="14"/>
      <c r="D958" s="15"/>
      <c r="E958" s="16"/>
      <c r="F958" s="15"/>
      <c r="G958" s="18"/>
      <c r="H958" s="18" t="str">
        <f t="shared" si="70"/>
        <v/>
      </c>
      <c r="I958" s="18"/>
      <c r="J958" s="18" t="str">
        <f t="shared" si="71"/>
        <v/>
      </c>
      <c r="K958" s="18"/>
      <c r="L958" s="18"/>
      <c r="M958" s="18"/>
      <c r="N958" s="19" t="str">
        <f t="shared" si="72"/>
        <v/>
      </c>
      <c r="O958" s="15"/>
      <c r="P958" s="20" t="str">
        <f t="shared" si="73"/>
        <v/>
      </c>
      <c r="Q958" s="21" t="str">
        <f t="shared" si="74"/>
        <v/>
      </c>
    </row>
    <row r="959" spans="2:17" x14ac:dyDescent="0.2">
      <c r="B959" s="13" t="str">
        <f>IF(D959="","",COUNTA($D$5:D959))</f>
        <v/>
      </c>
      <c r="C959" s="14"/>
      <c r="D959" s="15"/>
      <c r="E959" s="16"/>
      <c r="F959" s="15"/>
      <c r="G959" s="18"/>
      <c r="H959" s="18" t="str">
        <f t="shared" si="70"/>
        <v/>
      </c>
      <c r="I959" s="18"/>
      <c r="J959" s="18" t="str">
        <f t="shared" si="71"/>
        <v/>
      </c>
      <c r="K959" s="18"/>
      <c r="L959" s="18"/>
      <c r="M959" s="18"/>
      <c r="N959" s="19" t="str">
        <f t="shared" si="72"/>
        <v/>
      </c>
      <c r="O959" s="15"/>
      <c r="P959" s="20" t="str">
        <f t="shared" si="73"/>
        <v/>
      </c>
      <c r="Q959" s="21" t="str">
        <f t="shared" si="74"/>
        <v/>
      </c>
    </row>
    <row r="960" spans="2:17" x14ac:dyDescent="0.2">
      <c r="B960" s="13" t="str">
        <f>IF(D960="","",COUNTA($D$5:D960))</f>
        <v/>
      </c>
      <c r="C960" s="14"/>
      <c r="D960" s="15"/>
      <c r="E960" s="16"/>
      <c r="F960" s="15"/>
      <c r="G960" s="18"/>
      <c r="H960" s="18" t="str">
        <f t="shared" si="70"/>
        <v/>
      </c>
      <c r="I960" s="18"/>
      <c r="J960" s="18" t="str">
        <f t="shared" si="71"/>
        <v/>
      </c>
      <c r="K960" s="18"/>
      <c r="L960" s="18"/>
      <c r="M960" s="18"/>
      <c r="N960" s="19" t="str">
        <f t="shared" si="72"/>
        <v/>
      </c>
      <c r="O960" s="15"/>
      <c r="P960" s="20" t="str">
        <f t="shared" si="73"/>
        <v/>
      </c>
      <c r="Q960" s="21" t="str">
        <f t="shared" si="74"/>
        <v/>
      </c>
    </row>
    <row r="961" spans="2:17" x14ac:dyDescent="0.2">
      <c r="B961" s="13" t="str">
        <f>IF(D961="","",COUNTA($D$5:D961))</f>
        <v/>
      </c>
      <c r="C961" s="14"/>
      <c r="D961" s="15"/>
      <c r="E961" s="16"/>
      <c r="F961" s="15"/>
      <c r="G961" s="18"/>
      <c r="H961" s="18" t="str">
        <f t="shared" si="70"/>
        <v/>
      </c>
      <c r="I961" s="18"/>
      <c r="J961" s="18" t="str">
        <f t="shared" si="71"/>
        <v/>
      </c>
      <c r="K961" s="18"/>
      <c r="L961" s="18"/>
      <c r="M961" s="18"/>
      <c r="N961" s="19" t="str">
        <f t="shared" si="72"/>
        <v/>
      </c>
      <c r="O961" s="15"/>
      <c r="P961" s="20" t="str">
        <f t="shared" si="73"/>
        <v/>
      </c>
      <c r="Q961" s="21" t="str">
        <f t="shared" si="74"/>
        <v/>
      </c>
    </row>
    <row r="962" spans="2:17" x14ac:dyDescent="0.2">
      <c r="B962" s="13" t="str">
        <f>IF(D962="","",COUNTA($D$5:D962))</f>
        <v/>
      </c>
      <c r="C962" s="14"/>
      <c r="D962" s="15"/>
      <c r="E962" s="16"/>
      <c r="F962" s="15"/>
      <c r="G962" s="18"/>
      <c r="H962" s="18" t="str">
        <f t="shared" si="70"/>
        <v/>
      </c>
      <c r="I962" s="18"/>
      <c r="J962" s="18" t="str">
        <f t="shared" si="71"/>
        <v/>
      </c>
      <c r="K962" s="18"/>
      <c r="L962" s="18"/>
      <c r="M962" s="18"/>
      <c r="N962" s="19" t="str">
        <f t="shared" si="72"/>
        <v/>
      </c>
      <c r="O962" s="15"/>
      <c r="P962" s="20" t="str">
        <f t="shared" si="73"/>
        <v/>
      </c>
      <c r="Q962" s="21" t="str">
        <f t="shared" si="74"/>
        <v/>
      </c>
    </row>
    <row r="963" spans="2:17" x14ac:dyDescent="0.2">
      <c r="B963" s="13" t="str">
        <f>IF(D963="","",COUNTA($D$5:D963))</f>
        <v/>
      </c>
      <c r="C963" s="14"/>
      <c r="D963" s="15"/>
      <c r="E963" s="16"/>
      <c r="F963" s="15"/>
      <c r="G963" s="18"/>
      <c r="H963" s="18" t="str">
        <f t="shared" si="70"/>
        <v/>
      </c>
      <c r="I963" s="18"/>
      <c r="J963" s="18" t="str">
        <f t="shared" si="71"/>
        <v/>
      </c>
      <c r="K963" s="18"/>
      <c r="L963" s="18"/>
      <c r="M963" s="18"/>
      <c r="N963" s="19" t="str">
        <f t="shared" si="72"/>
        <v/>
      </c>
      <c r="O963" s="15"/>
      <c r="P963" s="20" t="str">
        <f t="shared" si="73"/>
        <v/>
      </c>
      <c r="Q963" s="21" t="str">
        <f t="shared" si="74"/>
        <v/>
      </c>
    </row>
    <row r="964" spans="2:17" x14ac:dyDescent="0.2">
      <c r="B964" s="13" t="str">
        <f>IF(D964="","",COUNTA($D$5:D964))</f>
        <v/>
      </c>
      <c r="C964" s="14"/>
      <c r="D964" s="15"/>
      <c r="E964" s="16"/>
      <c r="F964" s="15"/>
      <c r="G964" s="18"/>
      <c r="H964" s="18" t="str">
        <f t="shared" si="70"/>
        <v/>
      </c>
      <c r="I964" s="18"/>
      <c r="J964" s="18" t="str">
        <f t="shared" si="71"/>
        <v/>
      </c>
      <c r="K964" s="18"/>
      <c r="L964" s="18"/>
      <c r="M964" s="18"/>
      <c r="N964" s="19" t="str">
        <f t="shared" si="72"/>
        <v/>
      </c>
      <c r="O964" s="15"/>
      <c r="P964" s="20" t="str">
        <f t="shared" si="73"/>
        <v/>
      </c>
      <c r="Q964" s="21" t="str">
        <f t="shared" si="74"/>
        <v/>
      </c>
    </row>
    <row r="965" spans="2:17" x14ac:dyDescent="0.2">
      <c r="B965" s="13" t="str">
        <f>IF(D965="","",COUNTA($D$5:D965))</f>
        <v/>
      </c>
      <c r="C965" s="14"/>
      <c r="D965" s="15"/>
      <c r="E965" s="16"/>
      <c r="F965" s="15"/>
      <c r="G965" s="18"/>
      <c r="H965" s="18" t="str">
        <f t="shared" ref="H965:H1028" si="75">IF(G965="","",ROUND(G965*Cota1,2))</f>
        <v/>
      </c>
      <c r="I965" s="18"/>
      <c r="J965" s="18" t="str">
        <f t="shared" ref="J965:J1028" si="76">IF(I965="","",ROUND(I965*Cota2,2))</f>
        <v/>
      </c>
      <c r="K965" s="18"/>
      <c r="L965" s="18"/>
      <c r="M965" s="18"/>
      <c r="N965" s="19" t="str">
        <f t="shared" ref="N965:N1004" si="77">IF(D965="","",N(G965)+N(H965)+N(I965)+N(J965)+N(K965)+N(L965)+N(M965))</f>
        <v/>
      </c>
      <c r="O965" s="15"/>
      <c r="P965" s="20" t="str">
        <f t="shared" ref="P965:P1004" si="78">IF(NOT(ISNUMBER(C965)),"",WORKDAY(C965,ZileEF,Sarbatori))</f>
        <v/>
      </c>
      <c r="Q965" s="21" t="str">
        <f t="shared" ref="Q965:Q1028" si="79">IF(AND(C965="",D965=""),"",TRIM(IF(OR(NOT(ISNUMBER(C965)),D965="",E965="",F965=""),"Date incomplete. ","")&amp;IF(COUNTIF($D$5:$D$1004,D965)&gt;1,"Număr de factură dublat. ","")&amp;IF(AND(N(G965)&lt;&gt;0,ABS(N(H965)-ROUND(G965*Cota1,2))&gt;0.05),"TVA 21% diferită de calcul. ","")&amp;IF(AND(N(I965)&lt;&gt;0,ABS(N(J965)-ROUND(I965*Cota2,2))&gt;0.05),"TVA 11% diferită de calcul. ","")&amp;IF(N965=0,"Fără valori. ","")&amp;IF(O965&lt;&gt;"Da",IF(AND(ISNUMBER(P965),AziJ&gt;P965),"Netransmisă în e-Factura – termen depășit. ","De transmis în e-Factura până la "&amp;RIGHT("0"&amp;DAY(P965),2)&amp;"."&amp;RIGHT("0"&amp;MONTH(P965),2)&amp;"."&amp;YEAR(P965)&amp;". "),"")))</f>
        <v/>
      </c>
    </row>
    <row r="966" spans="2:17" x14ac:dyDescent="0.2">
      <c r="B966" s="13" t="str">
        <f>IF(D966="","",COUNTA($D$5:D966))</f>
        <v/>
      </c>
      <c r="C966" s="14"/>
      <c r="D966" s="15"/>
      <c r="E966" s="16"/>
      <c r="F966" s="15"/>
      <c r="G966" s="18"/>
      <c r="H966" s="18" t="str">
        <f t="shared" si="75"/>
        <v/>
      </c>
      <c r="I966" s="18"/>
      <c r="J966" s="18" t="str">
        <f t="shared" si="76"/>
        <v/>
      </c>
      <c r="K966" s="18"/>
      <c r="L966" s="18"/>
      <c r="M966" s="18"/>
      <c r="N966" s="19" t="str">
        <f t="shared" si="77"/>
        <v/>
      </c>
      <c r="O966" s="15"/>
      <c r="P966" s="20" t="str">
        <f t="shared" si="78"/>
        <v/>
      </c>
      <c r="Q966" s="21" t="str">
        <f t="shared" si="79"/>
        <v/>
      </c>
    </row>
    <row r="967" spans="2:17" x14ac:dyDescent="0.2">
      <c r="B967" s="13" t="str">
        <f>IF(D967="","",COUNTA($D$5:D967))</f>
        <v/>
      </c>
      <c r="C967" s="14"/>
      <c r="D967" s="15"/>
      <c r="E967" s="16"/>
      <c r="F967" s="15"/>
      <c r="G967" s="18"/>
      <c r="H967" s="18" t="str">
        <f t="shared" si="75"/>
        <v/>
      </c>
      <c r="I967" s="18"/>
      <c r="J967" s="18" t="str">
        <f t="shared" si="76"/>
        <v/>
      </c>
      <c r="K967" s="18"/>
      <c r="L967" s="18"/>
      <c r="M967" s="18"/>
      <c r="N967" s="19" t="str">
        <f t="shared" si="77"/>
        <v/>
      </c>
      <c r="O967" s="15"/>
      <c r="P967" s="20" t="str">
        <f t="shared" si="78"/>
        <v/>
      </c>
      <c r="Q967" s="21" t="str">
        <f t="shared" si="79"/>
        <v/>
      </c>
    </row>
    <row r="968" spans="2:17" x14ac:dyDescent="0.2">
      <c r="B968" s="13" t="str">
        <f>IF(D968="","",COUNTA($D$5:D968))</f>
        <v/>
      </c>
      <c r="C968" s="14"/>
      <c r="D968" s="15"/>
      <c r="E968" s="16"/>
      <c r="F968" s="15"/>
      <c r="G968" s="18"/>
      <c r="H968" s="18" t="str">
        <f t="shared" si="75"/>
        <v/>
      </c>
      <c r="I968" s="18"/>
      <c r="J968" s="18" t="str">
        <f t="shared" si="76"/>
        <v/>
      </c>
      <c r="K968" s="18"/>
      <c r="L968" s="18"/>
      <c r="M968" s="18"/>
      <c r="N968" s="19" t="str">
        <f t="shared" si="77"/>
        <v/>
      </c>
      <c r="O968" s="15"/>
      <c r="P968" s="20" t="str">
        <f t="shared" si="78"/>
        <v/>
      </c>
      <c r="Q968" s="21" t="str">
        <f t="shared" si="79"/>
        <v/>
      </c>
    </row>
    <row r="969" spans="2:17" x14ac:dyDescent="0.2">
      <c r="B969" s="13" t="str">
        <f>IF(D969="","",COUNTA($D$5:D969))</f>
        <v/>
      </c>
      <c r="C969" s="14"/>
      <c r="D969" s="15"/>
      <c r="E969" s="16"/>
      <c r="F969" s="15"/>
      <c r="G969" s="18"/>
      <c r="H969" s="18" t="str">
        <f t="shared" si="75"/>
        <v/>
      </c>
      <c r="I969" s="18"/>
      <c r="J969" s="18" t="str">
        <f t="shared" si="76"/>
        <v/>
      </c>
      <c r="K969" s="18"/>
      <c r="L969" s="18"/>
      <c r="M969" s="18"/>
      <c r="N969" s="19" t="str">
        <f t="shared" si="77"/>
        <v/>
      </c>
      <c r="O969" s="15"/>
      <c r="P969" s="20" t="str">
        <f t="shared" si="78"/>
        <v/>
      </c>
      <c r="Q969" s="21" t="str">
        <f t="shared" si="79"/>
        <v/>
      </c>
    </row>
    <row r="970" spans="2:17" x14ac:dyDescent="0.2">
      <c r="B970" s="13" t="str">
        <f>IF(D970="","",COUNTA($D$5:D970))</f>
        <v/>
      </c>
      <c r="C970" s="14"/>
      <c r="D970" s="15"/>
      <c r="E970" s="16"/>
      <c r="F970" s="15"/>
      <c r="G970" s="18"/>
      <c r="H970" s="18" t="str">
        <f t="shared" si="75"/>
        <v/>
      </c>
      <c r="I970" s="18"/>
      <c r="J970" s="18" t="str">
        <f t="shared" si="76"/>
        <v/>
      </c>
      <c r="K970" s="18"/>
      <c r="L970" s="18"/>
      <c r="M970" s="18"/>
      <c r="N970" s="19" t="str">
        <f t="shared" si="77"/>
        <v/>
      </c>
      <c r="O970" s="15"/>
      <c r="P970" s="20" t="str">
        <f t="shared" si="78"/>
        <v/>
      </c>
      <c r="Q970" s="21" t="str">
        <f t="shared" si="79"/>
        <v/>
      </c>
    </row>
    <row r="971" spans="2:17" x14ac:dyDescent="0.2">
      <c r="B971" s="13" t="str">
        <f>IF(D971="","",COUNTA($D$5:D971))</f>
        <v/>
      </c>
      <c r="C971" s="14"/>
      <c r="D971" s="15"/>
      <c r="E971" s="16"/>
      <c r="F971" s="15"/>
      <c r="G971" s="18"/>
      <c r="H971" s="18" t="str">
        <f t="shared" si="75"/>
        <v/>
      </c>
      <c r="I971" s="18"/>
      <c r="J971" s="18" t="str">
        <f t="shared" si="76"/>
        <v/>
      </c>
      <c r="K971" s="18"/>
      <c r="L971" s="18"/>
      <c r="M971" s="18"/>
      <c r="N971" s="19" t="str">
        <f t="shared" si="77"/>
        <v/>
      </c>
      <c r="O971" s="15"/>
      <c r="P971" s="20" t="str">
        <f t="shared" si="78"/>
        <v/>
      </c>
      <c r="Q971" s="21" t="str">
        <f t="shared" si="79"/>
        <v/>
      </c>
    </row>
    <row r="972" spans="2:17" x14ac:dyDescent="0.2">
      <c r="B972" s="13" t="str">
        <f>IF(D972="","",COUNTA($D$5:D972))</f>
        <v/>
      </c>
      <c r="C972" s="14"/>
      <c r="D972" s="15"/>
      <c r="E972" s="16"/>
      <c r="F972" s="15"/>
      <c r="G972" s="18"/>
      <c r="H972" s="18" t="str">
        <f t="shared" si="75"/>
        <v/>
      </c>
      <c r="I972" s="18"/>
      <c r="J972" s="18" t="str">
        <f t="shared" si="76"/>
        <v/>
      </c>
      <c r="K972" s="18"/>
      <c r="L972" s="18"/>
      <c r="M972" s="18"/>
      <c r="N972" s="19" t="str">
        <f t="shared" si="77"/>
        <v/>
      </c>
      <c r="O972" s="15"/>
      <c r="P972" s="20" t="str">
        <f t="shared" si="78"/>
        <v/>
      </c>
      <c r="Q972" s="21" t="str">
        <f t="shared" si="79"/>
        <v/>
      </c>
    </row>
    <row r="973" spans="2:17" x14ac:dyDescent="0.2">
      <c r="B973" s="13" t="str">
        <f>IF(D973="","",COUNTA($D$5:D973))</f>
        <v/>
      </c>
      <c r="C973" s="14"/>
      <c r="D973" s="15"/>
      <c r="E973" s="16"/>
      <c r="F973" s="15"/>
      <c r="G973" s="18"/>
      <c r="H973" s="18" t="str">
        <f t="shared" si="75"/>
        <v/>
      </c>
      <c r="I973" s="18"/>
      <c r="J973" s="18" t="str">
        <f t="shared" si="76"/>
        <v/>
      </c>
      <c r="K973" s="18"/>
      <c r="L973" s="18"/>
      <c r="M973" s="18"/>
      <c r="N973" s="19" t="str">
        <f t="shared" si="77"/>
        <v/>
      </c>
      <c r="O973" s="15"/>
      <c r="P973" s="20" t="str">
        <f t="shared" si="78"/>
        <v/>
      </c>
      <c r="Q973" s="21" t="str">
        <f t="shared" si="79"/>
        <v/>
      </c>
    </row>
    <row r="974" spans="2:17" x14ac:dyDescent="0.2">
      <c r="B974" s="13" t="str">
        <f>IF(D974="","",COUNTA($D$5:D974))</f>
        <v/>
      </c>
      <c r="C974" s="14"/>
      <c r="D974" s="15"/>
      <c r="E974" s="16"/>
      <c r="F974" s="15"/>
      <c r="G974" s="18"/>
      <c r="H974" s="18" t="str">
        <f t="shared" si="75"/>
        <v/>
      </c>
      <c r="I974" s="18"/>
      <c r="J974" s="18" t="str">
        <f t="shared" si="76"/>
        <v/>
      </c>
      <c r="K974" s="18"/>
      <c r="L974" s="18"/>
      <c r="M974" s="18"/>
      <c r="N974" s="19" t="str">
        <f t="shared" si="77"/>
        <v/>
      </c>
      <c r="O974" s="15"/>
      <c r="P974" s="20" t="str">
        <f t="shared" si="78"/>
        <v/>
      </c>
      <c r="Q974" s="21" t="str">
        <f t="shared" si="79"/>
        <v/>
      </c>
    </row>
    <row r="975" spans="2:17" x14ac:dyDescent="0.2">
      <c r="B975" s="13" t="str">
        <f>IF(D975="","",COUNTA($D$5:D975))</f>
        <v/>
      </c>
      <c r="C975" s="14"/>
      <c r="D975" s="15"/>
      <c r="E975" s="16"/>
      <c r="F975" s="15"/>
      <c r="G975" s="18"/>
      <c r="H975" s="18" t="str">
        <f t="shared" si="75"/>
        <v/>
      </c>
      <c r="I975" s="18"/>
      <c r="J975" s="18" t="str">
        <f t="shared" si="76"/>
        <v/>
      </c>
      <c r="K975" s="18"/>
      <c r="L975" s="18"/>
      <c r="M975" s="18"/>
      <c r="N975" s="19" t="str">
        <f t="shared" si="77"/>
        <v/>
      </c>
      <c r="O975" s="15"/>
      <c r="P975" s="20" t="str">
        <f t="shared" si="78"/>
        <v/>
      </c>
      <c r="Q975" s="21" t="str">
        <f t="shared" si="79"/>
        <v/>
      </c>
    </row>
    <row r="976" spans="2:17" x14ac:dyDescent="0.2">
      <c r="B976" s="13" t="str">
        <f>IF(D976="","",COUNTA($D$5:D976))</f>
        <v/>
      </c>
      <c r="C976" s="14"/>
      <c r="D976" s="15"/>
      <c r="E976" s="16"/>
      <c r="F976" s="15"/>
      <c r="G976" s="18"/>
      <c r="H976" s="18" t="str">
        <f t="shared" si="75"/>
        <v/>
      </c>
      <c r="I976" s="18"/>
      <c r="J976" s="18" t="str">
        <f t="shared" si="76"/>
        <v/>
      </c>
      <c r="K976" s="18"/>
      <c r="L976" s="18"/>
      <c r="M976" s="18"/>
      <c r="N976" s="19" t="str">
        <f t="shared" si="77"/>
        <v/>
      </c>
      <c r="O976" s="15"/>
      <c r="P976" s="20" t="str">
        <f t="shared" si="78"/>
        <v/>
      </c>
      <c r="Q976" s="21" t="str">
        <f t="shared" si="79"/>
        <v/>
      </c>
    </row>
    <row r="977" spans="2:17" x14ac:dyDescent="0.2">
      <c r="B977" s="13" t="str">
        <f>IF(D977="","",COUNTA($D$5:D977))</f>
        <v/>
      </c>
      <c r="C977" s="14"/>
      <c r="D977" s="15"/>
      <c r="E977" s="16"/>
      <c r="F977" s="15"/>
      <c r="G977" s="18"/>
      <c r="H977" s="18" t="str">
        <f t="shared" si="75"/>
        <v/>
      </c>
      <c r="I977" s="18"/>
      <c r="J977" s="18" t="str">
        <f t="shared" si="76"/>
        <v/>
      </c>
      <c r="K977" s="18"/>
      <c r="L977" s="18"/>
      <c r="M977" s="18"/>
      <c r="N977" s="19" t="str">
        <f t="shared" si="77"/>
        <v/>
      </c>
      <c r="O977" s="15"/>
      <c r="P977" s="20" t="str">
        <f t="shared" si="78"/>
        <v/>
      </c>
      <c r="Q977" s="21" t="str">
        <f t="shared" si="79"/>
        <v/>
      </c>
    </row>
    <row r="978" spans="2:17" x14ac:dyDescent="0.2">
      <c r="B978" s="13" t="str">
        <f>IF(D978="","",COUNTA($D$5:D978))</f>
        <v/>
      </c>
      <c r="C978" s="14"/>
      <c r="D978" s="15"/>
      <c r="E978" s="16"/>
      <c r="F978" s="15"/>
      <c r="G978" s="18"/>
      <c r="H978" s="18" t="str">
        <f t="shared" si="75"/>
        <v/>
      </c>
      <c r="I978" s="18"/>
      <c r="J978" s="18" t="str">
        <f t="shared" si="76"/>
        <v/>
      </c>
      <c r="K978" s="18"/>
      <c r="L978" s="18"/>
      <c r="M978" s="18"/>
      <c r="N978" s="19" t="str">
        <f t="shared" si="77"/>
        <v/>
      </c>
      <c r="O978" s="15"/>
      <c r="P978" s="20" t="str">
        <f t="shared" si="78"/>
        <v/>
      </c>
      <c r="Q978" s="21" t="str">
        <f t="shared" si="79"/>
        <v/>
      </c>
    </row>
    <row r="979" spans="2:17" x14ac:dyDescent="0.2">
      <c r="B979" s="13" t="str">
        <f>IF(D979="","",COUNTA($D$5:D979))</f>
        <v/>
      </c>
      <c r="C979" s="14"/>
      <c r="D979" s="15"/>
      <c r="E979" s="16"/>
      <c r="F979" s="15"/>
      <c r="G979" s="18"/>
      <c r="H979" s="18" t="str">
        <f t="shared" si="75"/>
        <v/>
      </c>
      <c r="I979" s="18"/>
      <c r="J979" s="18" t="str">
        <f t="shared" si="76"/>
        <v/>
      </c>
      <c r="K979" s="18"/>
      <c r="L979" s="18"/>
      <c r="M979" s="18"/>
      <c r="N979" s="19" t="str">
        <f t="shared" si="77"/>
        <v/>
      </c>
      <c r="O979" s="15"/>
      <c r="P979" s="20" t="str">
        <f t="shared" si="78"/>
        <v/>
      </c>
      <c r="Q979" s="21" t="str">
        <f t="shared" si="79"/>
        <v/>
      </c>
    </row>
    <row r="980" spans="2:17" x14ac:dyDescent="0.2">
      <c r="B980" s="13" t="str">
        <f>IF(D980="","",COUNTA($D$5:D980))</f>
        <v/>
      </c>
      <c r="C980" s="14"/>
      <c r="D980" s="15"/>
      <c r="E980" s="16"/>
      <c r="F980" s="15"/>
      <c r="G980" s="18"/>
      <c r="H980" s="18" t="str">
        <f t="shared" si="75"/>
        <v/>
      </c>
      <c r="I980" s="18"/>
      <c r="J980" s="18" t="str">
        <f t="shared" si="76"/>
        <v/>
      </c>
      <c r="K980" s="18"/>
      <c r="L980" s="18"/>
      <c r="M980" s="18"/>
      <c r="N980" s="19" t="str">
        <f t="shared" si="77"/>
        <v/>
      </c>
      <c r="O980" s="15"/>
      <c r="P980" s="20" t="str">
        <f t="shared" si="78"/>
        <v/>
      </c>
      <c r="Q980" s="21" t="str">
        <f t="shared" si="79"/>
        <v/>
      </c>
    </row>
    <row r="981" spans="2:17" x14ac:dyDescent="0.2">
      <c r="B981" s="13" t="str">
        <f>IF(D981="","",COUNTA($D$5:D981))</f>
        <v/>
      </c>
      <c r="C981" s="14"/>
      <c r="D981" s="15"/>
      <c r="E981" s="16"/>
      <c r="F981" s="15"/>
      <c r="G981" s="18"/>
      <c r="H981" s="18" t="str">
        <f t="shared" si="75"/>
        <v/>
      </c>
      <c r="I981" s="18"/>
      <c r="J981" s="18" t="str">
        <f t="shared" si="76"/>
        <v/>
      </c>
      <c r="K981" s="18"/>
      <c r="L981" s="18"/>
      <c r="M981" s="18"/>
      <c r="N981" s="19" t="str">
        <f t="shared" si="77"/>
        <v/>
      </c>
      <c r="O981" s="15"/>
      <c r="P981" s="20" t="str">
        <f t="shared" si="78"/>
        <v/>
      </c>
      <c r="Q981" s="21" t="str">
        <f t="shared" si="79"/>
        <v/>
      </c>
    </row>
    <row r="982" spans="2:17" x14ac:dyDescent="0.2">
      <c r="B982" s="13" t="str">
        <f>IF(D982="","",COUNTA($D$5:D982))</f>
        <v/>
      </c>
      <c r="C982" s="14"/>
      <c r="D982" s="15"/>
      <c r="E982" s="16"/>
      <c r="F982" s="15"/>
      <c r="G982" s="18"/>
      <c r="H982" s="18" t="str">
        <f t="shared" si="75"/>
        <v/>
      </c>
      <c r="I982" s="18"/>
      <c r="J982" s="18" t="str">
        <f t="shared" si="76"/>
        <v/>
      </c>
      <c r="K982" s="18"/>
      <c r="L982" s="18"/>
      <c r="M982" s="18"/>
      <c r="N982" s="19" t="str">
        <f t="shared" si="77"/>
        <v/>
      </c>
      <c r="O982" s="15"/>
      <c r="P982" s="20" t="str">
        <f t="shared" si="78"/>
        <v/>
      </c>
      <c r="Q982" s="21" t="str">
        <f t="shared" si="79"/>
        <v/>
      </c>
    </row>
    <row r="983" spans="2:17" x14ac:dyDescent="0.2">
      <c r="B983" s="13" t="str">
        <f>IF(D983="","",COUNTA($D$5:D983))</f>
        <v/>
      </c>
      <c r="C983" s="14"/>
      <c r="D983" s="15"/>
      <c r="E983" s="16"/>
      <c r="F983" s="15"/>
      <c r="G983" s="18"/>
      <c r="H983" s="18" t="str">
        <f t="shared" si="75"/>
        <v/>
      </c>
      <c r="I983" s="18"/>
      <c r="J983" s="18" t="str">
        <f t="shared" si="76"/>
        <v/>
      </c>
      <c r="K983" s="18"/>
      <c r="L983" s="18"/>
      <c r="M983" s="18"/>
      <c r="N983" s="19" t="str">
        <f t="shared" si="77"/>
        <v/>
      </c>
      <c r="O983" s="15"/>
      <c r="P983" s="20" t="str">
        <f t="shared" si="78"/>
        <v/>
      </c>
      <c r="Q983" s="21" t="str">
        <f t="shared" si="79"/>
        <v/>
      </c>
    </row>
    <row r="984" spans="2:17" x14ac:dyDescent="0.2">
      <c r="B984" s="13" t="str">
        <f>IF(D984="","",COUNTA($D$5:D984))</f>
        <v/>
      </c>
      <c r="C984" s="14"/>
      <c r="D984" s="15"/>
      <c r="E984" s="16"/>
      <c r="F984" s="15"/>
      <c r="G984" s="18"/>
      <c r="H984" s="18" t="str">
        <f t="shared" si="75"/>
        <v/>
      </c>
      <c r="I984" s="18"/>
      <c r="J984" s="18" t="str">
        <f t="shared" si="76"/>
        <v/>
      </c>
      <c r="K984" s="18"/>
      <c r="L984" s="18"/>
      <c r="M984" s="18"/>
      <c r="N984" s="19" t="str">
        <f t="shared" si="77"/>
        <v/>
      </c>
      <c r="O984" s="15"/>
      <c r="P984" s="20" t="str">
        <f t="shared" si="78"/>
        <v/>
      </c>
      <c r="Q984" s="21" t="str">
        <f t="shared" si="79"/>
        <v/>
      </c>
    </row>
    <row r="985" spans="2:17" x14ac:dyDescent="0.2">
      <c r="B985" s="13" t="str">
        <f>IF(D985="","",COUNTA($D$5:D985))</f>
        <v/>
      </c>
      <c r="C985" s="14"/>
      <c r="D985" s="15"/>
      <c r="E985" s="16"/>
      <c r="F985" s="15"/>
      <c r="G985" s="18"/>
      <c r="H985" s="18" t="str">
        <f t="shared" si="75"/>
        <v/>
      </c>
      <c r="I985" s="18"/>
      <c r="J985" s="18" t="str">
        <f t="shared" si="76"/>
        <v/>
      </c>
      <c r="K985" s="18"/>
      <c r="L985" s="18"/>
      <c r="M985" s="18"/>
      <c r="N985" s="19" t="str">
        <f t="shared" si="77"/>
        <v/>
      </c>
      <c r="O985" s="15"/>
      <c r="P985" s="20" t="str">
        <f t="shared" si="78"/>
        <v/>
      </c>
      <c r="Q985" s="21" t="str">
        <f t="shared" si="79"/>
        <v/>
      </c>
    </row>
    <row r="986" spans="2:17" x14ac:dyDescent="0.2">
      <c r="B986" s="13" t="str">
        <f>IF(D986="","",COUNTA($D$5:D986))</f>
        <v/>
      </c>
      <c r="C986" s="14"/>
      <c r="D986" s="15"/>
      <c r="E986" s="16"/>
      <c r="F986" s="15"/>
      <c r="G986" s="18"/>
      <c r="H986" s="18" t="str">
        <f t="shared" si="75"/>
        <v/>
      </c>
      <c r="I986" s="18"/>
      <c r="J986" s="18" t="str">
        <f t="shared" si="76"/>
        <v/>
      </c>
      <c r="K986" s="18"/>
      <c r="L986" s="18"/>
      <c r="M986" s="18"/>
      <c r="N986" s="19" t="str">
        <f t="shared" si="77"/>
        <v/>
      </c>
      <c r="O986" s="15"/>
      <c r="P986" s="20" t="str">
        <f t="shared" si="78"/>
        <v/>
      </c>
      <c r="Q986" s="21" t="str">
        <f t="shared" si="79"/>
        <v/>
      </c>
    </row>
    <row r="987" spans="2:17" x14ac:dyDescent="0.2">
      <c r="B987" s="13" t="str">
        <f>IF(D987="","",COUNTA($D$5:D987))</f>
        <v/>
      </c>
      <c r="C987" s="14"/>
      <c r="D987" s="15"/>
      <c r="E987" s="16"/>
      <c r="F987" s="15"/>
      <c r="G987" s="18"/>
      <c r="H987" s="18" t="str">
        <f t="shared" si="75"/>
        <v/>
      </c>
      <c r="I987" s="18"/>
      <c r="J987" s="18" t="str">
        <f t="shared" si="76"/>
        <v/>
      </c>
      <c r="K987" s="18"/>
      <c r="L987" s="18"/>
      <c r="M987" s="18"/>
      <c r="N987" s="19" t="str">
        <f t="shared" si="77"/>
        <v/>
      </c>
      <c r="O987" s="15"/>
      <c r="P987" s="20" t="str">
        <f t="shared" si="78"/>
        <v/>
      </c>
      <c r="Q987" s="21" t="str">
        <f t="shared" si="79"/>
        <v/>
      </c>
    </row>
    <row r="988" spans="2:17" x14ac:dyDescent="0.2">
      <c r="B988" s="13" t="str">
        <f>IF(D988="","",COUNTA($D$5:D988))</f>
        <v/>
      </c>
      <c r="C988" s="14"/>
      <c r="D988" s="15"/>
      <c r="E988" s="16"/>
      <c r="F988" s="15"/>
      <c r="G988" s="18"/>
      <c r="H988" s="18" t="str">
        <f t="shared" si="75"/>
        <v/>
      </c>
      <c r="I988" s="18"/>
      <c r="J988" s="18" t="str">
        <f t="shared" si="76"/>
        <v/>
      </c>
      <c r="K988" s="18"/>
      <c r="L988" s="18"/>
      <c r="M988" s="18"/>
      <c r="N988" s="19" t="str">
        <f t="shared" si="77"/>
        <v/>
      </c>
      <c r="O988" s="15"/>
      <c r="P988" s="20" t="str">
        <f t="shared" si="78"/>
        <v/>
      </c>
      <c r="Q988" s="21" t="str">
        <f t="shared" si="79"/>
        <v/>
      </c>
    </row>
    <row r="989" spans="2:17" x14ac:dyDescent="0.2">
      <c r="B989" s="13" t="str">
        <f>IF(D989="","",COUNTA($D$5:D989))</f>
        <v/>
      </c>
      <c r="C989" s="14"/>
      <c r="D989" s="15"/>
      <c r="E989" s="16"/>
      <c r="F989" s="15"/>
      <c r="G989" s="18"/>
      <c r="H989" s="18" t="str">
        <f t="shared" si="75"/>
        <v/>
      </c>
      <c r="I989" s="18"/>
      <c r="J989" s="18" t="str">
        <f t="shared" si="76"/>
        <v/>
      </c>
      <c r="K989" s="18"/>
      <c r="L989" s="18"/>
      <c r="M989" s="18"/>
      <c r="N989" s="19" t="str">
        <f t="shared" si="77"/>
        <v/>
      </c>
      <c r="O989" s="15"/>
      <c r="P989" s="20" t="str">
        <f t="shared" si="78"/>
        <v/>
      </c>
      <c r="Q989" s="21" t="str">
        <f t="shared" si="79"/>
        <v/>
      </c>
    </row>
    <row r="990" spans="2:17" x14ac:dyDescent="0.2">
      <c r="B990" s="13" t="str">
        <f>IF(D990="","",COUNTA($D$5:D990))</f>
        <v/>
      </c>
      <c r="C990" s="14"/>
      <c r="D990" s="15"/>
      <c r="E990" s="16"/>
      <c r="F990" s="15"/>
      <c r="G990" s="18"/>
      <c r="H990" s="18" t="str">
        <f t="shared" si="75"/>
        <v/>
      </c>
      <c r="I990" s="18"/>
      <c r="J990" s="18" t="str">
        <f t="shared" si="76"/>
        <v/>
      </c>
      <c r="K990" s="18"/>
      <c r="L990" s="18"/>
      <c r="M990" s="18"/>
      <c r="N990" s="19" t="str">
        <f t="shared" si="77"/>
        <v/>
      </c>
      <c r="O990" s="15"/>
      <c r="P990" s="20" t="str">
        <f t="shared" si="78"/>
        <v/>
      </c>
      <c r="Q990" s="21" t="str">
        <f t="shared" si="79"/>
        <v/>
      </c>
    </row>
    <row r="991" spans="2:17" x14ac:dyDescent="0.2">
      <c r="B991" s="13" t="str">
        <f>IF(D991="","",COUNTA($D$5:D991))</f>
        <v/>
      </c>
      <c r="C991" s="14"/>
      <c r="D991" s="15"/>
      <c r="E991" s="16"/>
      <c r="F991" s="15"/>
      <c r="G991" s="18"/>
      <c r="H991" s="18" t="str">
        <f t="shared" si="75"/>
        <v/>
      </c>
      <c r="I991" s="18"/>
      <c r="J991" s="18" t="str">
        <f t="shared" si="76"/>
        <v/>
      </c>
      <c r="K991" s="18"/>
      <c r="L991" s="18"/>
      <c r="M991" s="18"/>
      <c r="N991" s="19" t="str">
        <f t="shared" si="77"/>
        <v/>
      </c>
      <c r="O991" s="15"/>
      <c r="P991" s="20" t="str">
        <f t="shared" si="78"/>
        <v/>
      </c>
      <c r="Q991" s="21" t="str">
        <f t="shared" si="79"/>
        <v/>
      </c>
    </row>
    <row r="992" spans="2:17" x14ac:dyDescent="0.2">
      <c r="B992" s="13" t="str">
        <f>IF(D992="","",COUNTA($D$5:D992))</f>
        <v/>
      </c>
      <c r="C992" s="14"/>
      <c r="D992" s="15"/>
      <c r="E992" s="16"/>
      <c r="F992" s="15"/>
      <c r="G992" s="18"/>
      <c r="H992" s="18" t="str">
        <f t="shared" si="75"/>
        <v/>
      </c>
      <c r="I992" s="18"/>
      <c r="J992" s="18" t="str">
        <f t="shared" si="76"/>
        <v/>
      </c>
      <c r="K992" s="18"/>
      <c r="L992" s="18"/>
      <c r="M992" s="18"/>
      <c r="N992" s="19" t="str">
        <f t="shared" si="77"/>
        <v/>
      </c>
      <c r="O992" s="15"/>
      <c r="P992" s="20" t="str">
        <f t="shared" si="78"/>
        <v/>
      </c>
      <c r="Q992" s="21" t="str">
        <f t="shared" si="79"/>
        <v/>
      </c>
    </row>
    <row r="993" spans="2:702" x14ac:dyDescent="0.2">
      <c r="B993" s="13" t="str">
        <f>IF(D993="","",COUNTA($D$5:D993))</f>
        <v/>
      </c>
      <c r="C993" s="14"/>
      <c r="D993" s="15"/>
      <c r="E993" s="16"/>
      <c r="F993" s="15"/>
      <c r="G993" s="18"/>
      <c r="H993" s="18" t="str">
        <f t="shared" si="75"/>
        <v/>
      </c>
      <c r="I993" s="18"/>
      <c r="J993" s="18" t="str">
        <f t="shared" si="76"/>
        <v/>
      </c>
      <c r="K993" s="18"/>
      <c r="L993" s="18"/>
      <c r="M993" s="18"/>
      <c r="N993" s="19" t="str">
        <f t="shared" si="77"/>
        <v/>
      </c>
      <c r="O993" s="15"/>
      <c r="P993" s="20" t="str">
        <f t="shared" si="78"/>
        <v/>
      </c>
      <c r="Q993" s="21" t="str">
        <f t="shared" si="79"/>
        <v/>
      </c>
    </row>
    <row r="994" spans="2:702" x14ac:dyDescent="0.2">
      <c r="B994" s="13" t="str">
        <f>IF(D994="","",COUNTA($D$5:D994))</f>
        <v/>
      </c>
      <c r="C994" s="14"/>
      <c r="D994" s="15"/>
      <c r="E994" s="16"/>
      <c r="F994" s="15"/>
      <c r="G994" s="18"/>
      <c r="H994" s="18" t="str">
        <f t="shared" si="75"/>
        <v/>
      </c>
      <c r="I994" s="18"/>
      <c r="J994" s="18" t="str">
        <f t="shared" si="76"/>
        <v/>
      </c>
      <c r="K994" s="18"/>
      <c r="L994" s="18"/>
      <c r="M994" s="18"/>
      <c r="N994" s="19" t="str">
        <f t="shared" si="77"/>
        <v/>
      </c>
      <c r="O994" s="15"/>
      <c r="P994" s="20" t="str">
        <f t="shared" si="78"/>
        <v/>
      </c>
      <c r="Q994" s="21" t="str">
        <f t="shared" si="79"/>
        <v/>
      </c>
    </row>
    <row r="995" spans="2:702" x14ac:dyDescent="0.2">
      <c r="B995" s="13" t="str">
        <f>IF(D995="","",COUNTA($D$5:D995))</f>
        <v/>
      </c>
      <c r="C995" s="14"/>
      <c r="D995" s="15"/>
      <c r="E995" s="16"/>
      <c r="F995" s="15"/>
      <c r="G995" s="18"/>
      <c r="H995" s="18" t="str">
        <f t="shared" si="75"/>
        <v/>
      </c>
      <c r="I995" s="18"/>
      <c r="J995" s="18" t="str">
        <f t="shared" si="76"/>
        <v/>
      </c>
      <c r="K995" s="18"/>
      <c r="L995" s="18"/>
      <c r="M995" s="18"/>
      <c r="N995" s="19" t="str">
        <f t="shared" si="77"/>
        <v/>
      </c>
      <c r="O995" s="15"/>
      <c r="P995" s="20" t="str">
        <f t="shared" si="78"/>
        <v/>
      </c>
      <c r="Q995" s="21" t="str">
        <f t="shared" si="79"/>
        <v/>
      </c>
    </row>
    <row r="996" spans="2:702" x14ac:dyDescent="0.2">
      <c r="B996" s="13" t="str">
        <f>IF(D996="","",COUNTA($D$5:D996))</f>
        <v/>
      </c>
      <c r="C996" s="14"/>
      <c r="D996" s="15"/>
      <c r="E996" s="16"/>
      <c r="F996" s="15"/>
      <c r="G996" s="18"/>
      <c r="H996" s="18" t="str">
        <f t="shared" si="75"/>
        <v/>
      </c>
      <c r="I996" s="18"/>
      <c r="J996" s="18" t="str">
        <f t="shared" si="76"/>
        <v/>
      </c>
      <c r="K996" s="18"/>
      <c r="L996" s="18"/>
      <c r="M996" s="18"/>
      <c r="N996" s="19" t="str">
        <f t="shared" si="77"/>
        <v/>
      </c>
      <c r="O996" s="15"/>
      <c r="P996" s="20" t="str">
        <f t="shared" si="78"/>
        <v/>
      </c>
      <c r="Q996" s="21" t="str">
        <f t="shared" si="79"/>
        <v/>
      </c>
    </row>
    <row r="997" spans="2:702" x14ac:dyDescent="0.2">
      <c r="B997" s="13" t="str">
        <f>IF(D997="","",COUNTA($D$5:D997))</f>
        <v/>
      </c>
      <c r="C997" s="14"/>
      <c r="D997" s="15"/>
      <c r="E997" s="16"/>
      <c r="F997" s="15"/>
      <c r="G997" s="18"/>
      <c r="H997" s="18" t="str">
        <f t="shared" si="75"/>
        <v/>
      </c>
      <c r="I997" s="18"/>
      <c r="J997" s="18" t="str">
        <f t="shared" si="76"/>
        <v/>
      </c>
      <c r="K997" s="18"/>
      <c r="L997" s="18"/>
      <c r="M997" s="18"/>
      <c r="N997" s="19" t="str">
        <f t="shared" si="77"/>
        <v/>
      </c>
      <c r="O997" s="15"/>
      <c r="P997" s="20" t="str">
        <f t="shared" si="78"/>
        <v/>
      </c>
      <c r="Q997" s="21" t="str">
        <f t="shared" si="79"/>
        <v/>
      </c>
    </row>
    <row r="998" spans="2:702" x14ac:dyDescent="0.2">
      <c r="B998" s="13" t="str">
        <f>IF(D998="","",COUNTA($D$5:D998))</f>
        <v/>
      </c>
      <c r="C998" s="14"/>
      <c r="D998" s="15"/>
      <c r="E998" s="16"/>
      <c r="F998" s="15"/>
      <c r="G998" s="18"/>
      <c r="H998" s="18" t="str">
        <f t="shared" si="75"/>
        <v/>
      </c>
      <c r="I998" s="18"/>
      <c r="J998" s="18" t="str">
        <f t="shared" si="76"/>
        <v/>
      </c>
      <c r="K998" s="18"/>
      <c r="L998" s="18"/>
      <c r="M998" s="18"/>
      <c r="N998" s="19" t="str">
        <f t="shared" si="77"/>
        <v/>
      </c>
      <c r="O998" s="15"/>
      <c r="P998" s="20" t="str">
        <f t="shared" si="78"/>
        <v/>
      </c>
      <c r="Q998" s="21" t="str">
        <f t="shared" si="79"/>
        <v/>
      </c>
    </row>
    <row r="999" spans="2:702" x14ac:dyDescent="0.2">
      <c r="B999" s="13" t="str">
        <f>IF(D999="","",COUNTA($D$5:D999))</f>
        <v/>
      </c>
      <c r="C999" s="14"/>
      <c r="D999" s="15"/>
      <c r="E999" s="16"/>
      <c r="F999" s="15"/>
      <c r="G999" s="18"/>
      <c r="H999" s="18" t="str">
        <f t="shared" si="75"/>
        <v/>
      </c>
      <c r="I999" s="18"/>
      <c r="J999" s="18" t="str">
        <f t="shared" si="76"/>
        <v/>
      </c>
      <c r="K999" s="18"/>
      <c r="L999" s="18"/>
      <c r="M999" s="18"/>
      <c r="N999" s="19" t="str">
        <f t="shared" si="77"/>
        <v/>
      </c>
      <c r="O999" s="15"/>
      <c r="P999" s="20" t="str">
        <f t="shared" si="78"/>
        <v/>
      </c>
      <c r="Q999" s="21" t="str">
        <f t="shared" si="79"/>
        <v/>
      </c>
    </row>
    <row r="1000" spans="2:702" ht="15" x14ac:dyDescent="0.25">
      <c r="B1000" s="13" t="str">
        <f>IF(D1000="","",COUNTA($D$5:D1000))</f>
        <v/>
      </c>
      <c r="C1000" s="14"/>
      <c r="D1000" s="15"/>
      <c r="E1000" s="16"/>
      <c r="F1000" s="15"/>
      <c r="G1000" s="18"/>
      <c r="H1000" s="18" t="str">
        <f t="shared" si="75"/>
        <v/>
      </c>
      <c r="I1000" s="18"/>
      <c r="J1000" s="18" t="str">
        <f t="shared" si="76"/>
        <v/>
      </c>
      <c r="K1000" s="18"/>
      <c r="L1000" s="18"/>
      <c r="M1000" s="18"/>
      <c r="N1000" s="19" t="str">
        <f t="shared" si="77"/>
        <v/>
      </c>
      <c r="O1000" s="15"/>
      <c r="P1000" s="20" t="str">
        <f t="shared" si="78"/>
        <v/>
      </c>
      <c r="Q1000" s="21" t="str">
        <f t="shared" si="79"/>
        <v/>
      </c>
      <c r="ZZ1000"/>
    </row>
    <row r="1001" spans="2:702" x14ac:dyDescent="0.2">
      <c r="B1001" s="13" t="str">
        <f>IF(D1001="","",COUNTA($D$5:D1001))</f>
        <v/>
      </c>
      <c r="C1001" s="14"/>
      <c r="D1001" s="15"/>
      <c r="E1001" s="16"/>
      <c r="F1001" s="15"/>
      <c r="G1001" s="18"/>
      <c r="H1001" s="18" t="str">
        <f t="shared" si="75"/>
        <v/>
      </c>
      <c r="I1001" s="18"/>
      <c r="J1001" s="18" t="str">
        <f t="shared" si="76"/>
        <v/>
      </c>
      <c r="K1001" s="18"/>
      <c r="L1001" s="18"/>
      <c r="M1001" s="18"/>
      <c r="N1001" s="19" t="str">
        <f t="shared" si="77"/>
        <v/>
      </c>
      <c r="O1001" s="15"/>
      <c r="P1001" s="20" t="str">
        <f t="shared" si="78"/>
        <v/>
      </c>
      <c r="Q1001" s="21" t="str">
        <f t="shared" si="79"/>
        <v/>
      </c>
    </row>
    <row r="1002" spans="2:702" x14ac:dyDescent="0.2">
      <c r="B1002" s="13" t="str">
        <f>IF(D1002="","",COUNTA($D$5:D1002))</f>
        <v/>
      </c>
      <c r="C1002" s="14"/>
      <c r="D1002" s="15"/>
      <c r="E1002" s="16"/>
      <c r="F1002" s="15"/>
      <c r="G1002" s="18"/>
      <c r="H1002" s="18" t="str">
        <f t="shared" si="75"/>
        <v/>
      </c>
      <c r="I1002" s="18"/>
      <c r="J1002" s="18" t="str">
        <f t="shared" si="76"/>
        <v/>
      </c>
      <c r="K1002" s="18"/>
      <c r="L1002" s="18"/>
      <c r="M1002" s="18"/>
      <c r="N1002" s="19" t="str">
        <f t="shared" si="77"/>
        <v/>
      </c>
      <c r="O1002" s="15"/>
      <c r="P1002" s="20" t="str">
        <f t="shared" si="78"/>
        <v/>
      </c>
      <c r="Q1002" s="21" t="str">
        <f t="shared" si="79"/>
        <v/>
      </c>
    </row>
    <row r="1003" spans="2:702" x14ac:dyDescent="0.2">
      <c r="B1003" s="13" t="str">
        <f>IF(D1003="","",COUNTA($D$5:D1003))</f>
        <v/>
      </c>
      <c r="C1003" s="14"/>
      <c r="D1003" s="15"/>
      <c r="E1003" s="16"/>
      <c r="F1003" s="15"/>
      <c r="G1003" s="18"/>
      <c r="H1003" s="18" t="str">
        <f t="shared" si="75"/>
        <v/>
      </c>
      <c r="I1003" s="18"/>
      <c r="J1003" s="18" t="str">
        <f t="shared" si="76"/>
        <v/>
      </c>
      <c r="K1003" s="18"/>
      <c r="L1003" s="18"/>
      <c r="M1003" s="18"/>
      <c r="N1003" s="19" t="str">
        <f t="shared" si="77"/>
        <v/>
      </c>
      <c r="O1003" s="15"/>
      <c r="P1003" s="20" t="str">
        <f t="shared" si="78"/>
        <v/>
      </c>
      <c r="Q1003" s="21" t="str">
        <f t="shared" si="79"/>
        <v/>
      </c>
    </row>
    <row r="1004" spans="2:702" x14ac:dyDescent="0.2">
      <c r="B1004" s="13" t="str">
        <f>IF(D1004="","",COUNTA($D$5:D1004))</f>
        <v/>
      </c>
      <c r="C1004" s="14"/>
      <c r="D1004" s="15"/>
      <c r="E1004" s="16"/>
      <c r="F1004" s="15"/>
      <c r="G1004" s="18"/>
      <c r="H1004" s="18" t="str">
        <f t="shared" si="75"/>
        <v/>
      </c>
      <c r="I1004" s="18"/>
      <c r="J1004" s="18" t="str">
        <f t="shared" si="76"/>
        <v/>
      </c>
      <c r="K1004" s="18"/>
      <c r="L1004" s="18"/>
      <c r="M1004" s="18"/>
      <c r="N1004" s="19" t="str">
        <f t="shared" si="77"/>
        <v/>
      </c>
      <c r="O1004" s="15"/>
      <c r="P1004" s="20" t="str">
        <f t="shared" si="78"/>
        <v/>
      </c>
      <c r="Q1004" s="21" t="str">
        <f t="shared" si="79"/>
        <v/>
      </c>
    </row>
  </sheetData>
  <conditionalFormatting sqref="C5:O1004">
    <cfRule type="expression" dxfId="2" priority="1" stopIfTrue="1">
      <formula>$Q5&lt;&gt;""</formula>
    </cfRule>
  </conditionalFormatting>
  <conditionalFormatting sqref="G5:N1004">
    <cfRule type="cellIs" dxfId="1" priority="2" stopIfTrue="1" operator="lessThan">
      <formula>0</formula>
    </cfRule>
  </conditionalFormatting>
  <dataValidations count="1">
    <dataValidation type="list" allowBlank="1" showInputMessage="1" showErrorMessage="1" sqref="O5:O1004" xr:uid="{9B1566D8-8F18-46AC-937A-2E6FA8854A0E}">
      <formula1>ListaDaNu</formula1>
    </dataValidation>
  </dataValidations>
  <pageMargins left="0.7" right="0.7" top="0.75" bottom="0.75" header="0.3" footer="0.3"/>
  <pageSetup scale="57" fitToHeight="0" orientation="landscape" r:id="rId1"/>
  <headerFooter>
    <oddFooter>&amp;Cmodelexcel.ro</oddFooter>
  </headerFooter>
  <ignoredErrors>
    <ignoredError sqref="F5:F20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51ACA-1F38-4A74-B5FB-9625690CA580}">
  <sheetPr>
    <pageSetUpPr fitToPage="1"/>
  </sheetPr>
  <dimension ref="B1:ZZ1004"/>
  <sheetViews>
    <sheetView showGridLines="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6.7109375" style="1" customWidth="1"/>
    <col min="3" max="4" width="10.7109375" style="1" customWidth="1"/>
    <col min="5" max="5" width="24.7109375" style="1" customWidth="1"/>
    <col min="6" max="6" width="12.7109375" style="1" customWidth="1"/>
    <col min="7" max="8" width="11.7109375" style="1" customWidth="1"/>
    <col min="9" max="12" width="10.7109375" style="1" customWidth="1"/>
    <col min="13" max="14" width="11.7109375" style="1" customWidth="1"/>
    <col min="15" max="15" width="10.7109375" style="1" customWidth="1"/>
    <col min="16" max="16" width="32.7109375" style="1" customWidth="1"/>
    <col min="17" max="16384" width="11.42578125" style="1"/>
  </cols>
  <sheetData>
    <row r="1" spans="2:16" ht="21" x14ac:dyDescent="0.35">
      <c r="B1" s="2" t="s">
        <v>60</v>
      </c>
    </row>
    <row r="2" spans="2:16" x14ac:dyDescent="0.2">
      <c r="B2" s="3" t="s">
        <v>61</v>
      </c>
    </row>
    <row r="4" spans="2:16" ht="44.1" customHeight="1" x14ac:dyDescent="0.2">
      <c r="B4" s="9" t="s">
        <v>21</v>
      </c>
      <c r="C4" s="9" t="s">
        <v>22</v>
      </c>
      <c r="D4" s="9" t="s">
        <v>23</v>
      </c>
      <c r="E4" s="9" t="s">
        <v>62</v>
      </c>
      <c r="F4" s="9" t="s">
        <v>63</v>
      </c>
      <c r="G4" s="9" t="s">
        <v>26</v>
      </c>
      <c r="H4" s="9" t="s">
        <v>64</v>
      </c>
      <c r="I4" s="9" t="s">
        <v>28</v>
      </c>
      <c r="J4" s="9" t="s">
        <v>65</v>
      </c>
      <c r="K4" s="9" t="s">
        <v>32</v>
      </c>
      <c r="L4" s="9" t="s">
        <v>66</v>
      </c>
      <c r="M4" s="9" t="s">
        <v>67</v>
      </c>
      <c r="N4" s="9" t="s">
        <v>33</v>
      </c>
      <c r="O4" s="9" t="s">
        <v>68</v>
      </c>
      <c r="P4" s="9" t="s">
        <v>36</v>
      </c>
    </row>
    <row r="5" spans="2:16" x14ac:dyDescent="0.2">
      <c r="B5" s="13">
        <f>IF(D5="","",COUNTA($D$5:D5))</f>
        <v>1</v>
      </c>
      <c r="C5" s="14">
        <f>DATE(2026,10,2)</f>
        <v>46297</v>
      </c>
      <c r="D5" s="17" t="s">
        <v>69</v>
      </c>
      <c r="E5" s="16" t="s">
        <v>70</v>
      </c>
      <c r="F5" s="15" t="s">
        <v>71</v>
      </c>
      <c r="G5" s="18">
        <v>4800</v>
      </c>
      <c r="H5" s="18">
        <f t="shared" ref="H5:H68" si="0">IF(G5="","",ROUND(G5*Cota1,2))</f>
        <v>1008</v>
      </c>
      <c r="I5" s="18"/>
      <c r="J5" s="18" t="str">
        <f t="shared" ref="J5:J68" si="1">IF(I5="","",ROUND(I5*Cota2,2))</f>
        <v/>
      </c>
      <c r="K5" s="18"/>
      <c r="L5" s="19" t="str">
        <f t="shared" ref="L5:L68" si="2">IF(K5="","",ROUND(K5*Cota1,2))</f>
        <v/>
      </c>
      <c r="M5" s="18"/>
      <c r="N5" s="19">
        <f t="shared" ref="N5:N68" si="3">IF(D5="","",N(G5)+N(H5)+N(I5)+N(J5)+N(K5)+N(M5))</f>
        <v>5808</v>
      </c>
      <c r="O5" s="15" t="s">
        <v>17</v>
      </c>
      <c r="P5" s="21" t="str">
        <f t="shared" ref="P5:P68" si="4">IF(AND(C5="",D5=""),"",TRIM(IF(OR(NOT(ISNUMBER(C5)),D5="",E5="",F5=""),"Date incomplete. ","")&amp;IF(COUNTIFS($D$5:$D$1004,D5,$F$5:$F$1004,F5)&gt;1,"Factură înregistrată de două ori. ","")&amp;IF(AND(N(G5)&lt;&gt;0,ABS(N(H5)-ROUND(G5*Cota1,2))&gt;0.05),"TVA 21% diferită de calcul. ","")&amp;IF(AND(N(I5)&lt;&gt;0,ABS(N(J5)-ROUND(I5*Cota2,2))&gt;0.05),"TVA 11% diferită de calcul. ","")&amp;IF(AND(LEFT(F5,2)="RO",O5&lt;&gt;"Da"),"Nu apare în SPV: cere furnizorului transmiterea în e-Factura. ","")))</f>
        <v>Factură înregistrată de două ori.</v>
      </c>
    </row>
    <row r="6" spans="2:16" x14ac:dyDescent="0.2">
      <c r="B6" s="13">
        <f>IF(D6="","",COUNTA($D$5:D6))</f>
        <v>2</v>
      </c>
      <c r="C6" s="14">
        <f>DATE(2026,10,3)</f>
        <v>46298</v>
      </c>
      <c r="D6" s="17" t="s">
        <v>72</v>
      </c>
      <c r="E6" s="16" t="s">
        <v>73</v>
      </c>
      <c r="F6" s="15" t="s">
        <v>74</v>
      </c>
      <c r="G6" s="18">
        <v>1250</v>
      </c>
      <c r="H6" s="18">
        <f t="shared" si="0"/>
        <v>262.5</v>
      </c>
      <c r="I6" s="18"/>
      <c r="J6" s="18" t="str">
        <f t="shared" si="1"/>
        <v/>
      </c>
      <c r="K6" s="18"/>
      <c r="L6" s="19" t="str">
        <f t="shared" si="2"/>
        <v/>
      </c>
      <c r="M6" s="18"/>
      <c r="N6" s="19">
        <f t="shared" si="3"/>
        <v>1512.5</v>
      </c>
      <c r="O6" s="15" t="s">
        <v>17</v>
      </c>
      <c r="P6" s="21" t="str">
        <f t="shared" si="4"/>
        <v/>
      </c>
    </row>
    <row r="7" spans="2:16" x14ac:dyDescent="0.2">
      <c r="B7" s="13">
        <f>IF(D7="","",COUNTA($D$5:D7))</f>
        <v>3</v>
      </c>
      <c r="C7" s="14">
        <f>DATE(2026,10,5)</f>
        <v>46300</v>
      </c>
      <c r="D7" s="17" t="s">
        <v>75</v>
      </c>
      <c r="E7" s="16" t="s">
        <v>76</v>
      </c>
      <c r="F7" s="15" t="s">
        <v>77</v>
      </c>
      <c r="G7" s="18"/>
      <c r="H7" s="18" t="str">
        <f t="shared" si="0"/>
        <v/>
      </c>
      <c r="I7" s="18">
        <v>900</v>
      </c>
      <c r="J7" s="18">
        <f t="shared" si="1"/>
        <v>99</v>
      </c>
      <c r="K7" s="18"/>
      <c r="L7" s="19" t="str">
        <f t="shared" si="2"/>
        <v/>
      </c>
      <c r="M7" s="18"/>
      <c r="N7" s="19">
        <f t="shared" si="3"/>
        <v>999</v>
      </c>
      <c r="O7" s="15" t="s">
        <v>17</v>
      </c>
      <c r="P7" s="21" t="str">
        <f t="shared" si="4"/>
        <v/>
      </c>
    </row>
    <row r="8" spans="2:16" ht="25.5" x14ac:dyDescent="0.2">
      <c r="B8" s="13">
        <f>IF(D8="","",COUNTA($D$5:D8))</f>
        <v>4</v>
      </c>
      <c r="C8" s="14">
        <f>DATE(2026,10,6)</f>
        <v>46301</v>
      </c>
      <c r="D8" s="17" t="s">
        <v>78</v>
      </c>
      <c r="E8" s="16" t="s">
        <v>79</v>
      </c>
      <c r="F8" s="15" t="s">
        <v>80</v>
      </c>
      <c r="G8" s="18">
        <v>640</v>
      </c>
      <c r="H8" s="18">
        <f t="shared" si="0"/>
        <v>134.4</v>
      </c>
      <c r="I8" s="18"/>
      <c r="J8" s="18" t="str">
        <f t="shared" si="1"/>
        <v/>
      </c>
      <c r="K8" s="18"/>
      <c r="L8" s="19" t="str">
        <f t="shared" si="2"/>
        <v/>
      </c>
      <c r="M8" s="18"/>
      <c r="N8" s="19">
        <f t="shared" si="3"/>
        <v>774.4</v>
      </c>
      <c r="O8" s="15" t="s">
        <v>18</v>
      </c>
      <c r="P8" s="21" t="str">
        <f t="shared" si="4"/>
        <v>Nu apare în SPV: cere furnizorului transmiterea în e-Factura.</v>
      </c>
    </row>
    <row r="9" spans="2:16" x14ac:dyDescent="0.2">
      <c r="B9" s="13">
        <f>IF(D9="","",COUNTA($D$5:D9))</f>
        <v>5</v>
      </c>
      <c r="C9" s="14">
        <f>DATE(2026,10,7)</f>
        <v>46302</v>
      </c>
      <c r="D9" s="17" t="s">
        <v>81</v>
      </c>
      <c r="E9" s="16" t="s">
        <v>82</v>
      </c>
      <c r="F9" s="15" t="s">
        <v>83</v>
      </c>
      <c r="G9" s="18"/>
      <c r="H9" s="18" t="str">
        <f t="shared" si="0"/>
        <v/>
      </c>
      <c r="I9" s="18"/>
      <c r="J9" s="18" t="str">
        <f t="shared" si="1"/>
        <v/>
      </c>
      <c r="K9" s="18">
        <v>3200</v>
      </c>
      <c r="L9" s="19">
        <f t="shared" si="2"/>
        <v>672</v>
      </c>
      <c r="M9" s="18"/>
      <c r="N9" s="19">
        <f t="shared" si="3"/>
        <v>3200</v>
      </c>
      <c r="O9" s="15" t="s">
        <v>17</v>
      </c>
      <c r="P9" s="21" t="str">
        <f t="shared" si="4"/>
        <v/>
      </c>
    </row>
    <row r="10" spans="2:16" x14ac:dyDescent="0.2">
      <c r="B10" s="13">
        <f>IF(D10="","",COUNTA($D$5:D10))</f>
        <v>6</v>
      </c>
      <c r="C10" s="14">
        <f>DATE(2026,10,9)</f>
        <v>46304</v>
      </c>
      <c r="D10" s="17" t="s">
        <v>84</v>
      </c>
      <c r="E10" s="16" t="s">
        <v>85</v>
      </c>
      <c r="F10" s="15" t="s">
        <v>86</v>
      </c>
      <c r="G10" s="18">
        <v>2300</v>
      </c>
      <c r="H10" s="18">
        <f t="shared" si="0"/>
        <v>483</v>
      </c>
      <c r="I10" s="18"/>
      <c r="J10" s="18" t="str">
        <f t="shared" si="1"/>
        <v/>
      </c>
      <c r="K10" s="18"/>
      <c r="L10" s="19" t="str">
        <f t="shared" si="2"/>
        <v/>
      </c>
      <c r="M10" s="18"/>
      <c r="N10" s="19">
        <f t="shared" si="3"/>
        <v>2783</v>
      </c>
      <c r="O10" s="15" t="s">
        <v>17</v>
      </c>
      <c r="P10" s="21" t="str">
        <f t="shared" si="4"/>
        <v/>
      </c>
    </row>
    <row r="11" spans="2:16" x14ac:dyDescent="0.2">
      <c r="B11" s="13">
        <f>IF(D11="","",COUNTA($D$5:D11))</f>
        <v>7</v>
      </c>
      <c r="C11" s="14">
        <f>DATE(2026,10,9)</f>
        <v>46304</v>
      </c>
      <c r="D11" s="17" t="s">
        <v>69</v>
      </c>
      <c r="E11" s="16" t="s">
        <v>70</v>
      </c>
      <c r="F11" s="15" t="s">
        <v>71</v>
      </c>
      <c r="G11" s="18">
        <v>4800</v>
      </c>
      <c r="H11" s="18">
        <f t="shared" si="0"/>
        <v>1008</v>
      </c>
      <c r="I11" s="18"/>
      <c r="J11" s="18" t="str">
        <f t="shared" si="1"/>
        <v/>
      </c>
      <c r="K11" s="18"/>
      <c r="L11" s="19" t="str">
        <f t="shared" si="2"/>
        <v/>
      </c>
      <c r="M11" s="18"/>
      <c r="N11" s="19">
        <f t="shared" si="3"/>
        <v>5808</v>
      </c>
      <c r="O11" s="15" t="s">
        <v>17</v>
      </c>
      <c r="P11" s="21" t="str">
        <f t="shared" si="4"/>
        <v>Factură înregistrată de două ori.</v>
      </c>
    </row>
    <row r="12" spans="2:16" x14ac:dyDescent="0.2">
      <c r="B12" s="13">
        <f>IF(D12="","",COUNTA($D$5:D12))</f>
        <v>8</v>
      </c>
      <c r="C12" s="14">
        <f>DATE(2026,10,10)</f>
        <v>46305</v>
      </c>
      <c r="D12" s="17" t="s">
        <v>87</v>
      </c>
      <c r="E12" s="16" t="s">
        <v>88</v>
      </c>
      <c r="F12" s="15" t="s">
        <v>89</v>
      </c>
      <c r="G12" s="18">
        <v>380</v>
      </c>
      <c r="H12" s="18">
        <f t="shared" si="0"/>
        <v>79.8</v>
      </c>
      <c r="I12" s="18"/>
      <c r="J12" s="18" t="str">
        <f t="shared" si="1"/>
        <v/>
      </c>
      <c r="K12" s="18"/>
      <c r="L12" s="19" t="str">
        <f t="shared" si="2"/>
        <v/>
      </c>
      <c r="M12" s="18"/>
      <c r="N12" s="19">
        <f t="shared" si="3"/>
        <v>459.8</v>
      </c>
      <c r="O12" s="15" t="s">
        <v>17</v>
      </c>
      <c r="P12" s="21" t="str">
        <f t="shared" si="4"/>
        <v/>
      </c>
    </row>
    <row r="13" spans="2:16" x14ac:dyDescent="0.2">
      <c r="B13" s="13">
        <f>IF(D13="","",COUNTA($D$5:D13))</f>
        <v>9</v>
      </c>
      <c r="C13" s="14">
        <f>DATE(2026,10,12)</f>
        <v>46307</v>
      </c>
      <c r="D13" s="17" t="s">
        <v>90</v>
      </c>
      <c r="E13" s="16" t="s">
        <v>91</v>
      </c>
      <c r="F13" s="15" t="s">
        <v>92</v>
      </c>
      <c r="G13" s="18"/>
      <c r="H13" s="18" t="str">
        <f t="shared" si="0"/>
        <v/>
      </c>
      <c r="I13" s="18"/>
      <c r="J13" s="18" t="str">
        <f t="shared" si="1"/>
        <v/>
      </c>
      <c r="K13" s="18"/>
      <c r="L13" s="19" t="str">
        <f t="shared" si="2"/>
        <v/>
      </c>
      <c r="M13" s="18">
        <v>1450</v>
      </c>
      <c r="N13" s="19">
        <f t="shared" si="3"/>
        <v>1450</v>
      </c>
      <c r="O13" s="15" t="s">
        <v>17</v>
      </c>
      <c r="P13" s="21" t="str">
        <f t="shared" si="4"/>
        <v/>
      </c>
    </row>
    <row r="14" spans="2:16" x14ac:dyDescent="0.2">
      <c r="B14" s="13" t="str">
        <f>IF(D14="","",COUNTA($D$5:D14))</f>
        <v/>
      </c>
      <c r="C14" s="14"/>
      <c r="D14" s="15"/>
      <c r="E14" s="16"/>
      <c r="F14" s="15"/>
      <c r="G14" s="18"/>
      <c r="H14" s="18" t="str">
        <f t="shared" si="0"/>
        <v/>
      </c>
      <c r="I14" s="18"/>
      <c r="J14" s="18" t="str">
        <f t="shared" si="1"/>
        <v/>
      </c>
      <c r="K14" s="18"/>
      <c r="L14" s="19" t="str">
        <f t="shared" si="2"/>
        <v/>
      </c>
      <c r="M14" s="18"/>
      <c r="N14" s="19" t="str">
        <f t="shared" si="3"/>
        <v/>
      </c>
      <c r="O14" s="15"/>
      <c r="P14" s="21" t="str">
        <f t="shared" si="4"/>
        <v/>
      </c>
    </row>
    <row r="15" spans="2:16" x14ac:dyDescent="0.2">
      <c r="B15" s="13" t="str">
        <f>IF(D15="","",COUNTA($D$5:D15))</f>
        <v/>
      </c>
      <c r="C15" s="14"/>
      <c r="D15" s="15"/>
      <c r="E15" s="16"/>
      <c r="F15" s="15"/>
      <c r="G15" s="18"/>
      <c r="H15" s="18" t="str">
        <f t="shared" si="0"/>
        <v/>
      </c>
      <c r="I15" s="18"/>
      <c r="J15" s="18" t="str">
        <f t="shared" si="1"/>
        <v/>
      </c>
      <c r="K15" s="18"/>
      <c r="L15" s="19" t="str">
        <f t="shared" si="2"/>
        <v/>
      </c>
      <c r="M15" s="18"/>
      <c r="N15" s="19" t="str">
        <f t="shared" si="3"/>
        <v/>
      </c>
      <c r="O15" s="15"/>
      <c r="P15" s="21" t="str">
        <f t="shared" si="4"/>
        <v/>
      </c>
    </row>
    <row r="16" spans="2:16" x14ac:dyDescent="0.2">
      <c r="B16" s="13" t="str">
        <f>IF(D16="","",COUNTA($D$5:D16))</f>
        <v/>
      </c>
      <c r="C16" s="14"/>
      <c r="D16" s="15"/>
      <c r="E16" s="16"/>
      <c r="F16" s="15"/>
      <c r="G16" s="18"/>
      <c r="H16" s="18" t="str">
        <f t="shared" si="0"/>
        <v/>
      </c>
      <c r="I16" s="18"/>
      <c r="J16" s="18" t="str">
        <f t="shared" si="1"/>
        <v/>
      </c>
      <c r="K16" s="18"/>
      <c r="L16" s="19" t="str">
        <f t="shared" si="2"/>
        <v/>
      </c>
      <c r="M16" s="18"/>
      <c r="N16" s="19" t="str">
        <f t="shared" si="3"/>
        <v/>
      </c>
      <c r="O16" s="15"/>
      <c r="P16" s="21" t="str">
        <f t="shared" si="4"/>
        <v/>
      </c>
    </row>
    <row r="17" spans="2:16" x14ac:dyDescent="0.2">
      <c r="B17" s="13" t="str">
        <f>IF(D17="","",COUNTA($D$5:D17))</f>
        <v/>
      </c>
      <c r="C17" s="14"/>
      <c r="D17" s="15"/>
      <c r="E17" s="16"/>
      <c r="F17" s="15"/>
      <c r="G17" s="18"/>
      <c r="H17" s="18" t="str">
        <f t="shared" si="0"/>
        <v/>
      </c>
      <c r="I17" s="18"/>
      <c r="J17" s="18" t="str">
        <f t="shared" si="1"/>
        <v/>
      </c>
      <c r="K17" s="18"/>
      <c r="L17" s="19" t="str">
        <f t="shared" si="2"/>
        <v/>
      </c>
      <c r="M17" s="18"/>
      <c r="N17" s="19" t="str">
        <f t="shared" si="3"/>
        <v/>
      </c>
      <c r="O17" s="15"/>
      <c r="P17" s="21" t="str">
        <f t="shared" si="4"/>
        <v/>
      </c>
    </row>
    <row r="18" spans="2:16" x14ac:dyDescent="0.2">
      <c r="B18" s="13" t="str">
        <f>IF(D18="","",COUNTA($D$5:D18))</f>
        <v/>
      </c>
      <c r="C18" s="14"/>
      <c r="D18" s="15"/>
      <c r="E18" s="16"/>
      <c r="F18" s="15"/>
      <c r="G18" s="18"/>
      <c r="H18" s="18" t="str">
        <f t="shared" si="0"/>
        <v/>
      </c>
      <c r="I18" s="18"/>
      <c r="J18" s="18" t="str">
        <f t="shared" si="1"/>
        <v/>
      </c>
      <c r="K18" s="18"/>
      <c r="L18" s="19" t="str">
        <f t="shared" si="2"/>
        <v/>
      </c>
      <c r="M18" s="18"/>
      <c r="N18" s="19" t="str">
        <f t="shared" si="3"/>
        <v/>
      </c>
      <c r="O18" s="15"/>
      <c r="P18" s="21" t="str">
        <f t="shared" si="4"/>
        <v/>
      </c>
    </row>
    <row r="19" spans="2:16" x14ac:dyDescent="0.2">
      <c r="B19" s="13" t="str">
        <f>IF(D19="","",COUNTA($D$5:D19))</f>
        <v/>
      </c>
      <c r="C19" s="14"/>
      <c r="D19" s="15"/>
      <c r="E19" s="16"/>
      <c r="F19" s="15"/>
      <c r="G19" s="18"/>
      <c r="H19" s="18" t="str">
        <f t="shared" si="0"/>
        <v/>
      </c>
      <c r="I19" s="18"/>
      <c r="J19" s="18" t="str">
        <f t="shared" si="1"/>
        <v/>
      </c>
      <c r="K19" s="18"/>
      <c r="L19" s="19" t="str">
        <f t="shared" si="2"/>
        <v/>
      </c>
      <c r="M19" s="18"/>
      <c r="N19" s="19" t="str">
        <f t="shared" si="3"/>
        <v/>
      </c>
      <c r="O19" s="15"/>
      <c r="P19" s="21" t="str">
        <f t="shared" si="4"/>
        <v/>
      </c>
    </row>
    <row r="20" spans="2:16" x14ac:dyDescent="0.2">
      <c r="B20" s="13" t="str">
        <f>IF(D20="","",COUNTA($D$5:D20))</f>
        <v/>
      </c>
      <c r="C20" s="14"/>
      <c r="D20" s="15"/>
      <c r="E20" s="16"/>
      <c r="F20" s="15"/>
      <c r="G20" s="18"/>
      <c r="H20" s="18" t="str">
        <f t="shared" si="0"/>
        <v/>
      </c>
      <c r="I20" s="18"/>
      <c r="J20" s="18" t="str">
        <f t="shared" si="1"/>
        <v/>
      </c>
      <c r="K20" s="18"/>
      <c r="L20" s="19" t="str">
        <f t="shared" si="2"/>
        <v/>
      </c>
      <c r="M20" s="18"/>
      <c r="N20" s="19" t="str">
        <f t="shared" si="3"/>
        <v/>
      </c>
      <c r="O20" s="15"/>
      <c r="P20" s="21" t="str">
        <f t="shared" si="4"/>
        <v/>
      </c>
    </row>
    <row r="21" spans="2:16" x14ac:dyDescent="0.2">
      <c r="B21" s="13" t="str">
        <f>IF(D21="","",COUNTA($D$5:D21))</f>
        <v/>
      </c>
      <c r="C21" s="14"/>
      <c r="D21" s="15"/>
      <c r="E21" s="16"/>
      <c r="F21" s="15"/>
      <c r="G21" s="18"/>
      <c r="H21" s="18" t="str">
        <f t="shared" si="0"/>
        <v/>
      </c>
      <c r="I21" s="18"/>
      <c r="J21" s="18" t="str">
        <f t="shared" si="1"/>
        <v/>
      </c>
      <c r="K21" s="18"/>
      <c r="L21" s="19" t="str">
        <f t="shared" si="2"/>
        <v/>
      </c>
      <c r="M21" s="18"/>
      <c r="N21" s="19" t="str">
        <f t="shared" si="3"/>
        <v/>
      </c>
      <c r="O21" s="15"/>
      <c r="P21" s="21" t="str">
        <f t="shared" si="4"/>
        <v/>
      </c>
    </row>
    <row r="22" spans="2:16" x14ac:dyDescent="0.2">
      <c r="B22" s="13" t="str">
        <f>IF(D22="","",COUNTA($D$5:D22))</f>
        <v/>
      </c>
      <c r="C22" s="14"/>
      <c r="D22" s="15"/>
      <c r="E22" s="16"/>
      <c r="F22" s="15"/>
      <c r="G22" s="18"/>
      <c r="H22" s="18" t="str">
        <f t="shared" si="0"/>
        <v/>
      </c>
      <c r="I22" s="18"/>
      <c r="J22" s="18" t="str">
        <f t="shared" si="1"/>
        <v/>
      </c>
      <c r="K22" s="18"/>
      <c r="L22" s="19" t="str">
        <f t="shared" si="2"/>
        <v/>
      </c>
      <c r="M22" s="18"/>
      <c r="N22" s="19" t="str">
        <f t="shared" si="3"/>
        <v/>
      </c>
      <c r="O22" s="15"/>
      <c r="P22" s="21" t="str">
        <f t="shared" si="4"/>
        <v/>
      </c>
    </row>
    <row r="23" spans="2:16" x14ac:dyDescent="0.2">
      <c r="B23" s="13" t="str">
        <f>IF(D23="","",COUNTA($D$5:D23))</f>
        <v/>
      </c>
      <c r="C23" s="14"/>
      <c r="D23" s="15"/>
      <c r="E23" s="16"/>
      <c r="F23" s="15"/>
      <c r="G23" s="18"/>
      <c r="H23" s="18" t="str">
        <f t="shared" si="0"/>
        <v/>
      </c>
      <c r="I23" s="18"/>
      <c r="J23" s="18" t="str">
        <f t="shared" si="1"/>
        <v/>
      </c>
      <c r="K23" s="18"/>
      <c r="L23" s="19" t="str">
        <f t="shared" si="2"/>
        <v/>
      </c>
      <c r="M23" s="18"/>
      <c r="N23" s="19" t="str">
        <f t="shared" si="3"/>
        <v/>
      </c>
      <c r="O23" s="15"/>
      <c r="P23" s="21" t="str">
        <f t="shared" si="4"/>
        <v/>
      </c>
    </row>
    <row r="24" spans="2:16" x14ac:dyDescent="0.2">
      <c r="B24" s="13" t="str">
        <f>IF(D24="","",COUNTA($D$5:D24))</f>
        <v/>
      </c>
      <c r="C24" s="14"/>
      <c r="D24" s="15"/>
      <c r="E24" s="16"/>
      <c r="F24" s="15"/>
      <c r="G24" s="18"/>
      <c r="H24" s="18" t="str">
        <f t="shared" si="0"/>
        <v/>
      </c>
      <c r="I24" s="18"/>
      <c r="J24" s="18" t="str">
        <f t="shared" si="1"/>
        <v/>
      </c>
      <c r="K24" s="18"/>
      <c r="L24" s="19" t="str">
        <f t="shared" si="2"/>
        <v/>
      </c>
      <c r="M24" s="18"/>
      <c r="N24" s="19" t="str">
        <f t="shared" si="3"/>
        <v/>
      </c>
      <c r="O24" s="15"/>
      <c r="P24" s="21" t="str">
        <f t="shared" si="4"/>
        <v/>
      </c>
    </row>
    <row r="25" spans="2:16" x14ac:dyDescent="0.2">
      <c r="B25" s="13" t="str">
        <f>IF(D25="","",COUNTA($D$5:D25))</f>
        <v/>
      </c>
      <c r="C25" s="14"/>
      <c r="D25" s="15"/>
      <c r="E25" s="16"/>
      <c r="F25" s="15"/>
      <c r="G25" s="18"/>
      <c r="H25" s="18" t="str">
        <f t="shared" si="0"/>
        <v/>
      </c>
      <c r="I25" s="18"/>
      <c r="J25" s="18" t="str">
        <f t="shared" si="1"/>
        <v/>
      </c>
      <c r="K25" s="18"/>
      <c r="L25" s="19" t="str">
        <f t="shared" si="2"/>
        <v/>
      </c>
      <c r="M25" s="18"/>
      <c r="N25" s="19" t="str">
        <f t="shared" si="3"/>
        <v/>
      </c>
      <c r="O25" s="15"/>
      <c r="P25" s="21" t="str">
        <f t="shared" si="4"/>
        <v/>
      </c>
    </row>
    <row r="26" spans="2:16" x14ac:dyDescent="0.2">
      <c r="B26" s="13" t="str">
        <f>IF(D26="","",COUNTA($D$5:D26))</f>
        <v/>
      </c>
      <c r="C26" s="14"/>
      <c r="D26" s="15"/>
      <c r="E26" s="16"/>
      <c r="F26" s="15"/>
      <c r="G26" s="18"/>
      <c r="H26" s="18" t="str">
        <f t="shared" si="0"/>
        <v/>
      </c>
      <c r="I26" s="18"/>
      <c r="J26" s="18" t="str">
        <f t="shared" si="1"/>
        <v/>
      </c>
      <c r="K26" s="18"/>
      <c r="L26" s="19" t="str">
        <f t="shared" si="2"/>
        <v/>
      </c>
      <c r="M26" s="18"/>
      <c r="N26" s="19" t="str">
        <f t="shared" si="3"/>
        <v/>
      </c>
      <c r="O26" s="15"/>
      <c r="P26" s="21" t="str">
        <f t="shared" si="4"/>
        <v/>
      </c>
    </row>
    <row r="27" spans="2:16" x14ac:dyDescent="0.2">
      <c r="B27" s="13" t="str">
        <f>IF(D27="","",COUNTA($D$5:D27))</f>
        <v/>
      </c>
      <c r="C27" s="14"/>
      <c r="D27" s="15"/>
      <c r="E27" s="16"/>
      <c r="F27" s="15"/>
      <c r="G27" s="18"/>
      <c r="H27" s="18" t="str">
        <f t="shared" si="0"/>
        <v/>
      </c>
      <c r="I27" s="18"/>
      <c r="J27" s="18" t="str">
        <f t="shared" si="1"/>
        <v/>
      </c>
      <c r="K27" s="18"/>
      <c r="L27" s="19" t="str">
        <f t="shared" si="2"/>
        <v/>
      </c>
      <c r="M27" s="18"/>
      <c r="N27" s="19" t="str">
        <f t="shared" si="3"/>
        <v/>
      </c>
      <c r="O27" s="15"/>
      <c r="P27" s="21" t="str">
        <f t="shared" si="4"/>
        <v/>
      </c>
    </row>
    <row r="28" spans="2:16" x14ac:dyDescent="0.2">
      <c r="B28" s="13" t="str">
        <f>IF(D28="","",COUNTA($D$5:D28))</f>
        <v/>
      </c>
      <c r="C28" s="14"/>
      <c r="D28" s="15"/>
      <c r="E28" s="16"/>
      <c r="F28" s="15"/>
      <c r="G28" s="18"/>
      <c r="H28" s="18" t="str">
        <f t="shared" si="0"/>
        <v/>
      </c>
      <c r="I28" s="18"/>
      <c r="J28" s="18" t="str">
        <f t="shared" si="1"/>
        <v/>
      </c>
      <c r="K28" s="18"/>
      <c r="L28" s="19" t="str">
        <f t="shared" si="2"/>
        <v/>
      </c>
      <c r="M28" s="18"/>
      <c r="N28" s="19" t="str">
        <f t="shared" si="3"/>
        <v/>
      </c>
      <c r="O28" s="15"/>
      <c r="P28" s="21" t="str">
        <f t="shared" si="4"/>
        <v/>
      </c>
    </row>
    <row r="29" spans="2:16" x14ac:dyDescent="0.2">
      <c r="B29" s="13" t="str">
        <f>IF(D29="","",COUNTA($D$5:D29))</f>
        <v/>
      </c>
      <c r="C29" s="14"/>
      <c r="D29" s="15"/>
      <c r="E29" s="16"/>
      <c r="F29" s="15"/>
      <c r="G29" s="18"/>
      <c r="H29" s="18" t="str">
        <f t="shared" si="0"/>
        <v/>
      </c>
      <c r="I29" s="18"/>
      <c r="J29" s="18" t="str">
        <f t="shared" si="1"/>
        <v/>
      </c>
      <c r="K29" s="18"/>
      <c r="L29" s="19" t="str">
        <f t="shared" si="2"/>
        <v/>
      </c>
      <c r="M29" s="18"/>
      <c r="N29" s="19" t="str">
        <f t="shared" si="3"/>
        <v/>
      </c>
      <c r="O29" s="15"/>
      <c r="P29" s="21" t="str">
        <f t="shared" si="4"/>
        <v/>
      </c>
    </row>
    <row r="30" spans="2:16" x14ac:dyDescent="0.2">
      <c r="B30" s="13" t="str">
        <f>IF(D30="","",COUNTA($D$5:D30))</f>
        <v/>
      </c>
      <c r="C30" s="14"/>
      <c r="D30" s="15"/>
      <c r="E30" s="16"/>
      <c r="F30" s="15"/>
      <c r="G30" s="18"/>
      <c r="H30" s="18" t="str">
        <f t="shared" si="0"/>
        <v/>
      </c>
      <c r="I30" s="18"/>
      <c r="J30" s="18" t="str">
        <f t="shared" si="1"/>
        <v/>
      </c>
      <c r="K30" s="18"/>
      <c r="L30" s="19" t="str">
        <f t="shared" si="2"/>
        <v/>
      </c>
      <c r="M30" s="18"/>
      <c r="N30" s="19" t="str">
        <f t="shared" si="3"/>
        <v/>
      </c>
      <c r="O30" s="15"/>
      <c r="P30" s="21" t="str">
        <f t="shared" si="4"/>
        <v/>
      </c>
    </row>
    <row r="31" spans="2:16" x14ac:dyDescent="0.2">
      <c r="B31" s="13" t="str">
        <f>IF(D31="","",COUNTA($D$5:D31))</f>
        <v/>
      </c>
      <c r="C31" s="14"/>
      <c r="D31" s="15"/>
      <c r="E31" s="16"/>
      <c r="F31" s="15"/>
      <c r="G31" s="18"/>
      <c r="H31" s="18" t="str">
        <f t="shared" si="0"/>
        <v/>
      </c>
      <c r="I31" s="18"/>
      <c r="J31" s="18" t="str">
        <f t="shared" si="1"/>
        <v/>
      </c>
      <c r="K31" s="18"/>
      <c r="L31" s="19" t="str">
        <f t="shared" si="2"/>
        <v/>
      </c>
      <c r="M31" s="18"/>
      <c r="N31" s="19" t="str">
        <f t="shared" si="3"/>
        <v/>
      </c>
      <c r="O31" s="15"/>
      <c r="P31" s="21" t="str">
        <f t="shared" si="4"/>
        <v/>
      </c>
    </row>
    <row r="32" spans="2:16" x14ac:dyDescent="0.2">
      <c r="B32" s="13" t="str">
        <f>IF(D32="","",COUNTA($D$5:D32))</f>
        <v/>
      </c>
      <c r="C32" s="14"/>
      <c r="D32" s="15"/>
      <c r="E32" s="16"/>
      <c r="F32" s="15"/>
      <c r="G32" s="18"/>
      <c r="H32" s="18" t="str">
        <f t="shared" si="0"/>
        <v/>
      </c>
      <c r="I32" s="18"/>
      <c r="J32" s="18" t="str">
        <f t="shared" si="1"/>
        <v/>
      </c>
      <c r="K32" s="18"/>
      <c r="L32" s="19" t="str">
        <f t="shared" si="2"/>
        <v/>
      </c>
      <c r="M32" s="18"/>
      <c r="N32" s="19" t="str">
        <f t="shared" si="3"/>
        <v/>
      </c>
      <c r="O32" s="15"/>
      <c r="P32" s="21" t="str">
        <f t="shared" si="4"/>
        <v/>
      </c>
    </row>
    <row r="33" spans="2:16" x14ac:dyDescent="0.2">
      <c r="B33" s="13" t="str">
        <f>IF(D33="","",COUNTA($D$5:D33))</f>
        <v/>
      </c>
      <c r="C33" s="14"/>
      <c r="D33" s="15"/>
      <c r="E33" s="16"/>
      <c r="F33" s="15"/>
      <c r="G33" s="18"/>
      <c r="H33" s="18" t="str">
        <f t="shared" si="0"/>
        <v/>
      </c>
      <c r="I33" s="18"/>
      <c r="J33" s="18" t="str">
        <f t="shared" si="1"/>
        <v/>
      </c>
      <c r="K33" s="18"/>
      <c r="L33" s="19" t="str">
        <f t="shared" si="2"/>
        <v/>
      </c>
      <c r="M33" s="18"/>
      <c r="N33" s="19" t="str">
        <f t="shared" si="3"/>
        <v/>
      </c>
      <c r="O33" s="15"/>
      <c r="P33" s="21" t="str">
        <f t="shared" si="4"/>
        <v/>
      </c>
    </row>
    <row r="34" spans="2:16" x14ac:dyDescent="0.2">
      <c r="B34" s="13" t="str">
        <f>IF(D34="","",COUNTA($D$5:D34))</f>
        <v/>
      </c>
      <c r="C34" s="14"/>
      <c r="D34" s="15"/>
      <c r="E34" s="16"/>
      <c r="F34" s="15"/>
      <c r="G34" s="18"/>
      <c r="H34" s="18" t="str">
        <f t="shared" si="0"/>
        <v/>
      </c>
      <c r="I34" s="18"/>
      <c r="J34" s="18" t="str">
        <f t="shared" si="1"/>
        <v/>
      </c>
      <c r="K34" s="18"/>
      <c r="L34" s="19" t="str">
        <f t="shared" si="2"/>
        <v/>
      </c>
      <c r="M34" s="18"/>
      <c r="N34" s="19" t="str">
        <f t="shared" si="3"/>
        <v/>
      </c>
      <c r="O34" s="15"/>
      <c r="P34" s="21" t="str">
        <f t="shared" si="4"/>
        <v/>
      </c>
    </row>
    <row r="35" spans="2:16" x14ac:dyDescent="0.2">
      <c r="B35" s="13" t="str">
        <f>IF(D35="","",COUNTA($D$5:D35))</f>
        <v/>
      </c>
      <c r="C35" s="14"/>
      <c r="D35" s="15"/>
      <c r="E35" s="16"/>
      <c r="F35" s="15"/>
      <c r="G35" s="18"/>
      <c r="H35" s="18" t="str">
        <f t="shared" si="0"/>
        <v/>
      </c>
      <c r="I35" s="18"/>
      <c r="J35" s="18" t="str">
        <f t="shared" si="1"/>
        <v/>
      </c>
      <c r="K35" s="18"/>
      <c r="L35" s="19" t="str">
        <f t="shared" si="2"/>
        <v/>
      </c>
      <c r="M35" s="18"/>
      <c r="N35" s="19" t="str">
        <f t="shared" si="3"/>
        <v/>
      </c>
      <c r="O35" s="15"/>
      <c r="P35" s="21" t="str">
        <f t="shared" si="4"/>
        <v/>
      </c>
    </row>
    <row r="36" spans="2:16" x14ac:dyDescent="0.2">
      <c r="B36" s="13" t="str">
        <f>IF(D36="","",COUNTA($D$5:D36))</f>
        <v/>
      </c>
      <c r="C36" s="14"/>
      <c r="D36" s="15"/>
      <c r="E36" s="16"/>
      <c r="F36" s="15"/>
      <c r="G36" s="18"/>
      <c r="H36" s="18" t="str">
        <f t="shared" si="0"/>
        <v/>
      </c>
      <c r="I36" s="18"/>
      <c r="J36" s="18" t="str">
        <f t="shared" si="1"/>
        <v/>
      </c>
      <c r="K36" s="18"/>
      <c r="L36" s="19" t="str">
        <f t="shared" si="2"/>
        <v/>
      </c>
      <c r="M36" s="18"/>
      <c r="N36" s="19" t="str">
        <f t="shared" si="3"/>
        <v/>
      </c>
      <c r="O36" s="15"/>
      <c r="P36" s="21" t="str">
        <f t="shared" si="4"/>
        <v/>
      </c>
    </row>
    <row r="37" spans="2:16" x14ac:dyDescent="0.2">
      <c r="B37" s="13" t="str">
        <f>IF(D37="","",COUNTA($D$5:D37))</f>
        <v/>
      </c>
      <c r="C37" s="14"/>
      <c r="D37" s="15"/>
      <c r="E37" s="16"/>
      <c r="F37" s="15"/>
      <c r="G37" s="18"/>
      <c r="H37" s="18" t="str">
        <f t="shared" si="0"/>
        <v/>
      </c>
      <c r="I37" s="18"/>
      <c r="J37" s="18" t="str">
        <f t="shared" si="1"/>
        <v/>
      </c>
      <c r="K37" s="18"/>
      <c r="L37" s="19" t="str">
        <f t="shared" si="2"/>
        <v/>
      </c>
      <c r="M37" s="18"/>
      <c r="N37" s="19" t="str">
        <f t="shared" si="3"/>
        <v/>
      </c>
      <c r="O37" s="15"/>
      <c r="P37" s="21" t="str">
        <f t="shared" si="4"/>
        <v/>
      </c>
    </row>
    <row r="38" spans="2:16" x14ac:dyDescent="0.2">
      <c r="B38" s="13" t="str">
        <f>IF(D38="","",COUNTA($D$5:D38))</f>
        <v/>
      </c>
      <c r="C38" s="14"/>
      <c r="D38" s="15"/>
      <c r="E38" s="16"/>
      <c r="F38" s="15"/>
      <c r="G38" s="18"/>
      <c r="H38" s="18" t="str">
        <f t="shared" si="0"/>
        <v/>
      </c>
      <c r="I38" s="18"/>
      <c r="J38" s="18" t="str">
        <f t="shared" si="1"/>
        <v/>
      </c>
      <c r="K38" s="18"/>
      <c r="L38" s="19" t="str">
        <f t="shared" si="2"/>
        <v/>
      </c>
      <c r="M38" s="18"/>
      <c r="N38" s="19" t="str">
        <f t="shared" si="3"/>
        <v/>
      </c>
      <c r="O38" s="15"/>
      <c r="P38" s="21" t="str">
        <f t="shared" si="4"/>
        <v/>
      </c>
    </row>
    <row r="39" spans="2:16" x14ac:dyDescent="0.2">
      <c r="B39" s="13" t="str">
        <f>IF(D39="","",COUNTA($D$5:D39))</f>
        <v/>
      </c>
      <c r="C39" s="14"/>
      <c r="D39" s="15"/>
      <c r="E39" s="16"/>
      <c r="F39" s="15"/>
      <c r="G39" s="18"/>
      <c r="H39" s="18" t="str">
        <f t="shared" si="0"/>
        <v/>
      </c>
      <c r="I39" s="18"/>
      <c r="J39" s="18" t="str">
        <f t="shared" si="1"/>
        <v/>
      </c>
      <c r="K39" s="18"/>
      <c r="L39" s="19" t="str">
        <f t="shared" si="2"/>
        <v/>
      </c>
      <c r="M39" s="18"/>
      <c r="N39" s="19" t="str">
        <f t="shared" si="3"/>
        <v/>
      </c>
      <c r="O39" s="15"/>
      <c r="P39" s="21" t="str">
        <f t="shared" si="4"/>
        <v/>
      </c>
    </row>
    <row r="40" spans="2:16" x14ac:dyDescent="0.2">
      <c r="B40" s="13" t="str">
        <f>IF(D40="","",COUNTA($D$5:D40))</f>
        <v/>
      </c>
      <c r="C40" s="14"/>
      <c r="D40" s="15"/>
      <c r="E40" s="16"/>
      <c r="F40" s="15"/>
      <c r="G40" s="18"/>
      <c r="H40" s="18" t="str">
        <f t="shared" si="0"/>
        <v/>
      </c>
      <c r="I40" s="18"/>
      <c r="J40" s="18" t="str">
        <f t="shared" si="1"/>
        <v/>
      </c>
      <c r="K40" s="18"/>
      <c r="L40" s="19" t="str">
        <f t="shared" si="2"/>
        <v/>
      </c>
      <c r="M40" s="18"/>
      <c r="N40" s="19" t="str">
        <f t="shared" si="3"/>
        <v/>
      </c>
      <c r="O40" s="15"/>
      <c r="P40" s="21" t="str">
        <f t="shared" si="4"/>
        <v/>
      </c>
    </row>
    <row r="41" spans="2:16" x14ac:dyDescent="0.2">
      <c r="B41" s="13" t="str">
        <f>IF(D41="","",COUNTA($D$5:D41))</f>
        <v/>
      </c>
      <c r="C41" s="14"/>
      <c r="D41" s="15"/>
      <c r="E41" s="16"/>
      <c r="F41" s="15"/>
      <c r="G41" s="18"/>
      <c r="H41" s="18" t="str">
        <f t="shared" si="0"/>
        <v/>
      </c>
      <c r="I41" s="18"/>
      <c r="J41" s="18" t="str">
        <f t="shared" si="1"/>
        <v/>
      </c>
      <c r="K41" s="18"/>
      <c r="L41" s="19" t="str">
        <f t="shared" si="2"/>
        <v/>
      </c>
      <c r="M41" s="18"/>
      <c r="N41" s="19" t="str">
        <f t="shared" si="3"/>
        <v/>
      </c>
      <c r="O41" s="15"/>
      <c r="P41" s="21" t="str">
        <f t="shared" si="4"/>
        <v/>
      </c>
    </row>
    <row r="42" spans="2:16" x14ac:dyDescent="0.2">
      <c r="B42" s="13" t="str">
        <f>IF(D42="","",COUNTA($D$5:D42))</f>
        <v/>
      </c>
      <c r="C42" s="14"/>
      <c r="D42" s="15"/>
      <c r="E42" s="16"/>
      <c r="F42" s="15"/>
      <c r="G42" s="18"/>
      <c r="H42" s="18" t="str">
        <f t="shared" si="0"/>
        <v/>
      </c>
      <c r="I42" s="18"/>
      <c r="J42" s="18" t="str">
        <f t="shared" si="1"/>
        <v/>
      </c>
      <c r="K42" s="18"/>
      <c r="L42" s="19" t="str">
        <f t="shared" si="2"/>
        <v/>
      </c>
      <c r="M42" s="18"/>
      <c r="N42" s="19" t="str">
        <f t="shared" si="3"/>
        <v/>
      </c>
      <c r="O42" s="15"/>
      <c r="P42" s="21" t="str">
        <f t="shared" si="4"/>
        <v/>
      </c>
    </row>
    <row r="43" spans="2:16" x14ac:dyDescent="0.2">
      <c r="B43" s="13" t="str">
        <f>IF(D43="","",COUNTA($D$5:D43))</f>
        <v/>
      </c>
      <c r="C43" s="14"/>
      <c r="D43" s="15"/>
      <c r="E43" s="16"/>
      <c r="F43" s="15"/>
      <c r="G43" s="18"/>
      <c r="H43" s="18" t="str">
        <f t="shared" si="0"/>
        <v/>
      </c>
      <c r="I43" s="18"/>
      <c r="J43" s="18" t="str">
        <f t="shared" si="1"/>
        <v/>
      </c>
      <c r="K43" s="18"/>
      <c r="L43" s="19" t="str">
        <f t="shared" si="2"/>
        <v/>
      </c>
      <c r="M43" s="18"/>
      <c r="N43" s="19" t="str">
        <f t="shared" si="3"/>
        <v/>
      </c>
      <c r="O43" s="15"/>
      <c r="P43" s="21" t="str">
        <f t="shared" si="4"/>
        <v/>
      </c>
    </row>
    <row r="44" spans="2:16" x14ac:dyDescent="0.2">
      <c r="B44" s="13" t="str">
        <f>IF(D44="","",COUNTA($D$5:D44))</f>
        <v/>
      </c>
      <c r="C44" s="14"/>
      <c r="D44" s="15"/>
      <c r="E44" s="16"/>
      <c r="F44" s="15"/>
      <c r="G44" s="18"/>
      <c r="H44" s="18" t="str">
        <f t="shared" si="0"/>
        <v/>
      </c>
      <c r="I44" s="18"/>
      <c r="J44" s="18" t="str">
        <f t="shared" si="1"/>
        <v/>
      </c>
      <c r="K44" s="18"/>
      <c r="L44" s="19" t="str">
        <f t="shared" si="2"/>
        <v/>
      </c>
      <c r="M44" s="18"/>
      <c r="N44" s="19" t="str">
        <f t="shared" si="3"/>
        <v/>
      </c>
      <c r="O44" s="15"/>
      <c r="P44" s="21" t="str">
        <f t="shared" si="4"/>
        <v/>
      </c>
    </row>
    <row r="45" spans="2:16" x14ac:dyDescent="0.2">
      <c r="B45" s="13" t="str">
        <f>IF(D45="","",COUNTA($D$5:D45))</f>
        <v/>
      </c>
      <c r="C45" s="14"/>
      <c r="D45" s="15"/>
      <c r="E45" s="16"/>
      <c r="F45" s="15"/>
      <c r="G45" s="18"/>
      <c r="H45" s="18" t="str">
        <f t="shared" si="0"/>
        <v/>
      </c>
      <c r="I45" s="18"/>
      <c r="J45" s="18" t="str">
        <f t="shared" si="1"/>
        <v/>
      </c>
      <c r="K45" s="18"/>
      <c r="L45" s="19" t="str">
        <f t="shared" si="2"/>
        <v/>
      </c>
      <c r="M45" s="18"/>
      <c r="N45" s="19" t="str">
        <f t="shared" si="3"/>
        <v/>
      </c>
      <c r="O45" s="15"/>
      <c r="P45" s="21" t="str">
        <f t="shared" si="4"/>
        <v/>
      </c>
    </row>
    <row r="46" spans="2:16" x14ac:dyDescent="0.2">
      <c r="B46" s="13" t="str">
        <f>IF(D46="","",COUNTA($D$5:D46))</f>
        <v/>
      </c>
      <c r="C46" s="14"/>
      <c r="D46" s="15"/>
      <c r="E46" s="16"/>
      <c r="F46" s="15"/>
      <c r="G46" s="18"/>
      <c r="H46" s="18" t="str">
        <f t="shared" si="0"/>
        <v/>
      </c>
      <c r="I46" s="18"/>
      <c r="J46" s="18" t="str">
        <f t="shared" si="1"/>
        <v/>
      </c>
      <c r="K46" s="18"/>
      <c r="L46" s="19" t="str">
        <f t="shared" si="2"/>
        <v/>
      </c>
      <c r="M46" s="18"/>
      <c r="N46" s="19" t="str">
        <f t="shared" si="3"/>
        <v/>
      </c>
      <c r="O46" s="15"/>
      <c r="P46" s="21" t="str">
        <f t="shared" si="4"/>
        <v/>
      </c>
    </row>
    <row r="47" spans="2:16" x14ac:dyDescent="0.2">
      <c r="B47" s="13" t="str">
        <f>IF(D47="","",COUNTA($D$5:D47))</f>
        <v/>
      </c>
      <c r="C47" s="14"/>
      <c r="D47" s="15"/>
      <c r="E47" s="16"/>
      <c r="F47" s="15"/>
      <c r="G47" s="18"/>
      <c r="H47" s="18" t="str">
        <f t="shared" si="0"/>
        <v/>
      </c>
      <c r="I47" s="18"/>
      <c r="J47" s="18" t="str">
        <f t="shared" si="1"/>
        <v/>
      </c>
      <c r="K47" s="18"/>
      <c r="L47" s="19" t="str">
        <f t="shared" si="2"/>
        <v/>
      </c>
      <c r="M47" s="18"/>
      <c r="N47" s="19" t="str">
        <f t="shared" si="3"/>
        <v/>
      </c>
      <c r="O47" s="15"/>
      <c r="P47" s="21" t="str">
        <f t="shared" si="4"/>
        <v/>
      </c>
    </row>
    <row r="48" spans="2:16" x14ac:dyDescent="0.2">
      <c r="B48" s="13" t="str">
        <f>IF(D48="","",COUNTA($D$5:D48))</f>
        <v/>
      </c>
      <c r="C48" s="14"/>
      <c r="D48" s="15"/>
      <c r="E48" s="16"/>
      <c r="F48" s="15"/>
      <c r="G48" s="18"/>
      <c r="H48" s="18" t="str">
        <f t="shared" si="0"/>
        <v/>
      </c>
      <c r="I48" s="18"/>
      <c r="J48" s="18" t="str">
        <f t="shared" si="1"/>
        <v/>
      </c>
      <c r="K48" s="18"/>
      <c r="L48" s="19" t="str">
        <f t="shared" si="2"/>
        <v/>
      </c>
      <c r="M48" s="18"/>
      <c r="N48" s="19" t="str">
        <f t="shared" si="3"/>
        <v/>
      </c>
      <c r="O48" s="15"/>
      <c r="P48" s="21" t="str">
        <f t="shared" si="4"/>
        <v/>
      </c>
    </row>
    <row r="49" spans="2:16" x14ac:dyDescent="0.2">
      <c r="B49" s="13" t="str">
        <f>IF(D49="","",COUNTA($D$5:D49))</f>
        <v/>
      </c>
      <c r="C49" s="14"/>
      <c r="D49" s="15"/>
      <c r="E49" s="16"/>
      <c r="F49" s="15"/>
      <c r="G49" s="18"/>
      <c r="H49" s="18" t="str">
        <f t="shared" si="0"/>
        <v/>
      </c>
      <c r="I49" s="18"/>
      <c r="J49" s="18" t="str">
        <f t="shared" si="1"/>
        <v/>
      </c>
      <c r="K49" s="18"/>
      <c r="L49" s="19" t="str">
        <f t="shared" si="2"/>
        <v/>
      </c>
      <c r="M49" s="18"/>
      <c r="N49" s="19" t="str">
        <f t="shared" si="3"/>
        <v/>
      </c>
      <c r="O49" s="15"/>
      <c r="P49" s="21" t="str">
        <f t="shared" si="4"/>
        <v/>
      </c>
    </row>
    <row r="50" spans="2:16" x14ac:dyDescent="0.2">
      <c r="B50" s="13" t="str">
        <f>IF(D50="","",COUNTA($D$5:D50))</f>
        <v/>
      </c>
      <c r="C50" s="14"/>
      <c r="D50" s="15"/>
      <c r="E50" s="16"/>
      <c r="F50" s="15"/>
      <c r="G50" s="18"/>
      <c r="H50" s="18" t="str">
        <f t="shared" si="0"/>
        <v/>
      </c>
      <c r="I50" s="18"/>
      <c r="J50" s="18" t="str">
        <f t="shared" si="1"/>
        <v/>
      </c>
      <c r="K50" s="18"/>
      <c r="L50" s="19" t="str">
        <f t="shared" si="2"/>
        <v/>
      </c>
      <c r="M50" s="18"/>
      <c r="N50" s="19" t="str">
        <f t="shared" si="3"/>
        <v/>
      </c>
      <c r="O50" s="15"/>
      <c r="P50" s="21" t="str">
        <f t="shared" si="4"/>
        <v/>
      </c>
    </row>
    <row r="51" spans="2:16" x14ac:dyDescent="0.2">
      <c r="B51" s="13" t="str">
        <f>IF(D51="","",COUNTA($D$5:D51))</f>
        <v/>
      </c>
      <c r="C51" s="14"/>
      <c r="D51" s="15"/>
      <c r="E51" s="16"/>
      <c r="F51" s="15"/>
      <c r="G51" s="18"/>
      <c r="H51" s="18" t="str">
        <f t="shared" si="0"/>
        <v/>
      </c>
      <c r="I51" s="18"/>
      <c r="J51" s="18" t="str">
        <f t="shared" si="1"/>
        <v/>
      </c>
      <c r="K51" s="18"/>
      <c r="L51" s="19" t="str">
        <f t="shared" si="2"/>
        <v/>
      </c>
      <c r="M51" s="18"/>
      <c r="N51" s="19" t="str">
        <f t="shared" si="3"/>
        <v/>
      </c>
      <c r="O51" s="15"/>
      <c r="P51" s="21" t="str">
        <f t="shared" si="4"/>
        <v/>
      </c>
    </row>
    <row r="52" spans="2:16" x14ac:dyDescent="0.2">
      <c r="B52" s="13" t="str">
        <f>IF(D52="","",COUNTA($D$5:D52))</f>
        <v/>
      </c>
      <c r="C52" s="14"/>
      <c r="D52" s="15"/>
      <c r="E52" s="16"/>
      <c r="F52" s="15"/>
      <c r="G52" s="18"/>
      <c r="H52" s="18" t="str">
        <f t="shared" si="0"/>
        <v/>
      </c>
      <c r="I52" s="18"/>
      <c r="J52" s="18" t="str">
        <f t="shared" si="1"/>
        <v/>
      </c>
      <c r="K52" s="18"/>
      <c r="L52" s="19" t="str">
        <f t="shared" si="2"/>
        <v/>
      </c>
      <c r="M52" s="18"/>
      <c r="N52" s="19" t="str">
        <f t="shared" si="3"/>
        <v/>
      </c>
      <c r="O52" s="15"/>
      <c r="P52" s="21" t="str">
        <f t="shared" si="4"/>
        <v/>
      </c>
    </row>
    <row r="53" spans="2:16" x14ac:dyDescent="0.2">
      <c r="B53" s="13" t="str">
        <f>IF(D53="","",COUNTA($D$5:D53))</f>
        <v/>
      </c>
      <c r="C53" s="14"/>
      <c r="D53" s="15"/>
      <c r="E53" s="16"/>
      <c r="F53" s="15"/>
      <c r="G53" s="18"/>
      <c r="H53" s="18" t="str">
        <f t="shared" si="0"/>
        <v/>
      </c>
      <c r="I53" s="18"/>
      <c r="J53" s="18" t="str">
        <f t="shared" si="1"/>
        <v/>
      </c>
      <c r="K53" s="18"/>
      <c r="L53" s="19" t="str">
        <f t="shared" si="2"/>
        <v/>
      </c>
      <c r="M53" s="18"/>
      <c r="N53" s="19" t="str">
        <f t="shared" si="3"/>
        <v/>
      </c>
      <c r="O53" s="15"/>
      <c r="P53" s="21" t="str">
        <f t="shared" si="4"/>
        <v/>
      </c>
    </row>
    <row r="54" spans="2:16" x14ac:dyDescent="0.2">
      <c r="B54" s="13" t="str">
        <f>IF(D54="","",COUNTA($D$5:D54))</f>
        <v/>
      </c>
      <c r="C54" s="14"/>
      <c r="D54" s="15"/>
      <c r="E54" s="16"/>
      <c r="F54" s="15"/>
      <c r="G54" s="18"/>
      <c r="H54" s="18" t="str">
        <f t="shared" si="0"/>
        <v/>
      </c>
      <c r="I54" s="18"/>
      <c r="J54" s="18" t="str">
        <f t="shared" si="1"/>
        <v/>
      </c>
      <c r="K54" s="18"/>
      <c r="L54" s="19" t="str">
        <f t="shared" si="2"/>
        <v/>
      </c>
      <c r="M54" s="18"/>
      <c r="N54" s="19" t="str">
        <f t="shared" si="3"/>
        <v/>
      </c>
      <c r="O54" s="15"/>
      <c r="P54" s="21" t="str">
        <f t="shared" si="4"/>
        <v/>
      </c>
    </row>
    <row r="55" spans="2:16" x14ac:dyDescent="0.2">
      <c r="B55" s="13" t="str">
        <f>IF(D55="","",COUNTA($D$5:D55))</f>
        <v/>
      </c>
      <c r="C55" s="14"/>
      <c r="D55" s="15"/>
      <c r="E55" s="16"/>
      <c r="F55" s="15"/>
      <c r="G55" s="18"/>
      <c r="H55" s="18" t="str">
        <f t="shared" si="0"/>
        <v/>
      </c>
      <c r="I55" s="18"/>
      <c r="J55" s="18" t="str">
        <f t="shared" si="1"/>
        <v/>
      </c>
      <c r="K55" s="18"/>
      <c r="L55" s="19" t="str">
        <f t="shared" si="2"/>
        <v/>
      </c>
      <c r="M55" s="18"/>
      <c r="N55" s="19" t="str">
        <f t="shared" si="3"/>
        <v/>
      </c>
      <c r="O55" s="15"/>
      <c r="P55" s="21" t="str">
        <f t="shared" si="4"/>
        <v/>
      </c>
    </row>
    <row r="56" spans="2:16" x14ac:dyDescent="0.2">
      <c r="B56" s="13" t="str">
        <f>IF(D56="","",COUNTA($D$5:D56))</f>
        <v/>
      </c>
      <c r="C56" s="14"/>
      <c r="D56" s="15"/>
      <c r="E56" s="16"/>
      <c r="F56" s="15"/>
      <c r="G56" s="18"/>
      <c r="H56" s="18" t="str">
        <f t="shared" si="0"/>
        <v/>
      </c>
      <c r="I56" s="18"/>
      <c r="J56" s="18" t="str">
        <f t="shared" si="1"/>
        <v/>
      </c>
      <c r="K56" s="18"/>
      <c r="L56" s="19" t="str">
        <f t="shared" si="2"/>
        <v/>
      </c>
      <c r="M56" s="18"/>
      <c r="N56" s="19" t="str">
        <f t="shared" si="3"/>
        <v/>
      </c>
      <c r="O56" s="15"/>
      <c r="P56" s="21" t="str">
        <f t="shared" si="4"/>
        <v/>
      </c>
    </row>
    <row r="57" spans="2:16" x14ac:dyDescent="0.2">
      <c r="B57" s="13" t="str">
        <f>IF(D57="","",COUNTA($D$5:D57))</f>
        <v/>
      </c>
      <c r="C57" s="14"/>
      <c r="D57" s="15"/>
      <c r="E57" s="16"/>
      <c r="F57" s="15"/>
      <c r="G57" s="18"/>
      <c r="H57" s="18" t="str">
        <f t="shared" si="0"/>
        <v/>
      </c>
      <c r="I57" s="18"/>
      <c r="J57" s="18" t="str">
        <f t="shared" si="1"/>
        <v/>
      </c>
      <c r="K57" s="18"/>
      <c r="L57" s="19" t="str">
        <f t="shared" si="2"/>
        <v/>
      </c>
      <c r="M57" s="18"/>
      <c r="N57" s="19" t="str">
        <f t="shared" si="3"/>
        <v/>
      </c>
      <c r="O57" s="15"/>
      <c r="P57" s="21" t="str">
        <f t="shared" si="4"/>
        <v/>
      </c>
    </row>
    <row r="58" spans="2:16" x14ac:dyDescent="0.2">
      <c r="B58" s="13" t="str">
        <f>IF(D58="","",COUNTA($D$5:D58))</f>
        <v/>
      </c>
      <c r="C58" s="14"/>
      <c r="D58" s="15"/>
      <c r="E58" s="16"/>
      <c r="F58" s="15"/>
      <c r="G58" s="18"/>
      <c r="H58" s="18" t="str">
        <f t="shared" si="0"/>
        <v/>
      </c>
      <c r="I58" s="18"/>
      <c r="J58" s="18" t="str">
        <f t="shared" si="1"/>
        <v/>
      </c>
      <c r="K58" s="18"/>
      <c r="L58" s="19" t="str">
        <f t="shared" si="2"/>
        <v/>
      </c>
      <c r="M58" s="18"/>
      <c r="N58" s="19" t="str">
        <f t="shared" si="3"/>
        <v/>
      </c>
      <c r="O58" s="15"/>
      <c r="P58" s="21" t="str">
        <f t="shared" si="4"/>
        <v/>
      </c>
    </row>
    <row r="59" spans="2:16" x14ac:dyDescent="0.2">
      <c r="B59" s="13" t="str">
        <f>IF(D59="","",COUNTA($D$5:D59))</f>
        <v/>
      </c>
      <c r="C59" s="14"/>
      <c r="D59" s="15"/>
      <c r="E59" s="16"/>
      <c r="F59" s="15"/>
      <c r="G59" s="18"/>
      <c r="H59" s="18" t="str">
        <f t="shared" si="0"/>
        <v/>
      </c>
      <c r="I59" s="18"/>
      <c r="J59" s="18" t="str">
        <f t="shared" si="1"/>
        <v/>
      </c>
      <c r="K59" s="18"/>
      <c r="L59" s="19" t="str">
        <f t="shared" si="2"/>
        <v/>
      </c>
      <c r="M59" s="18"/>
      <c r="N59" s="19" t="str">
        <f t="shared" si="3"/>
        <v/>
      </c>
      <c r="O59" s="15"/>
      <c r="P59" s="21" t="str">
        <f t="shared" si="4"/>
        <v/>
      </c>
    </row>
    <row r="60" spans="2:16" x14ac:dyDescent="0.2">
      <c r="B60" s="13" t="str">
        <f>IF(D60="","",COUNTA($D$5:D60))</f>
        <v/>
      </c>
      <c r="C60" s="14"/>
      <c r="D60" s="15"/>
      <c r="E60" s="16"/>
      <c r="F60" s="15"/>
      <c r="G60" s="18"/>
      <c r="H60" s="18" t="str">
        <f t="shared" si="0"/>
        <v/>
      </c>
      <c r="I60" s="18"/>
      <c r="J60" s="18" t="str">
        <f t="shared" si="1"/>
        <v/>
      </c>
      <c r="K60" s="18"/>
      <c r="L60" s="19" t="str">
        <f t="shared" si="2"/>
        <v/>
      </c>
      <c r="M60" s="18"/>
      <c r="N60" s="19" t="str">
        <f t="shared" si="3"/>
        <v/>
      </c>
      <c r="O60" s="15"/>
      <c r="P60" s="21" t="str">
        <f t="shared" si="4"/>
        <v/>
      </c>
    </row>
    <row r="61" spans="2:16" x14ac:dyDescent="0.2">
      <c r="B61" s="13" t="str">
        <f>IF(D61="","",COUNTA($D$5:D61))</f>
        <v/>
      </c>
      <c r="C61" s="14"/>
      <c r="D61" s="15"/>
      <c r="E61" s="16"/>
      <c r="F61" s="15"/>
      <c r="G61" s="18"/>
      <c r="H61" s="18" t="str">
        <f t="shared" si="0"/>
        <v/>
      </c>
      <c r="I61" s="18"/>
      <c r="J61" s="18" t="str">
        <f t="shared" si="1"/>
        <v/>
      </c>
      <c r="K61" s="18"/>
      <c r="L61" s="19" t="str">
        <f t="shared" si="2"/>
        <v/>
      </c>
      <c r="M61" s="18"/>
      <c r="N61" s="19" t="str">
        <f t="shared" si="3"/>
        <v/>
      </c>
      <c r="O61" s="15"/>
      <c r="P61" s="21" t="str">
        <f t="shared" si="4"/>
        <v/>
      </c>
    </row>
    <row r="62" spans="2:16" x14ac:dyDescent="0.2">
      <c r="B62" s="13" t="str">
        <f>IF(D62="","",COUNTA($D$5:D62))</f>
        <v/>
      </c>
      <c r="C62" s="14"/>
      <c r="D62" s="15"/>
      <c r="E62" s="16"/>
      <c r="F62" s="15"/>
      <c r="G62" s="18"/>
      <c r="H62" s="18" t="str">
        <f t="shared" si="0"/>
        <v/>
      </c>
      <c r="I62" s="18"/>
      <c r="J62" s="18" t="str">
        <f t="shared" si="1"/>
        <v/>
      </c>
      <c r="K62" s="18"/>
      <c r="L62" s="19" t="str">
        <f t="shared" si="2"/>
        <v/>
      </c>
      <c r="M62" s="18"/>
      <c r="N62" s="19" t="str">
        <f t="shared" si="3"/>
        <v/>
      </c>
      <c r="O62" s="15"/>
      <c r="P62" s="21" t="str">
        <f t="shared" si="4"/>
        <v/>
      </c>
    </row>
    <row r="63" spans="2:16" x14ac:dyDescent="0.2">
      <c r="B63" s="13" t="str">
        <f>IF(D63="","",COUNTA($D$5:D63))</f>
        <v/>
      </c>
      <c r="C63" s="14"/>
      <c r="D63" s="15"/>
      <c r="E63" s="16"/>
      <c r="F63" s="15"/>
      <c r="G63" s="18"/>
      <c r="H63" s="18" t="str">
        <f t="shared" si="0"/>
        <v/>
      </c>
      <c r="I63" s="18"/>
      <c r="J63" s="18" t="str">
        <f t="shared" si="1"/>
        <v/>
      </c>
      <c r="K63" s="18"/>
      <c r="L63" s="19" t="str">
        <f t="shared" si="2"/>
        <v/>
      </c>
      <c r="M63" s="18"/>
      <c r="N63" s="19" t="str">
        <f t="shared" si="3"/>
        <v/>
      </c>
      <c r="O63" s="15"/>
      <c r="P63" s="21" t="str">
        <f t="shared" si="4"/>
        <v/>
      </c>
    </row>
    <row r="64" spans="2:16" x14ac:dyDescent="0.2">
      <c r="B64" s="13" t="str">
        <f>IF(D64="","",COUNTA($D$5:D64))</f>
        <v/>
      </c>
      <c r="C64" s="14"/>
      <c r="D64" s="15"/>
      <c r="E64" s="16"/>
      <c r="F64" s="15"/>
      <c r="G64" s="18"/>
      <c r="H64" s="18" t="str">
        <f t="shared" si="0"/>
        <v/>
      </c>
      <c r="I64" s="18"/>
      <c r="J64" s="18" t="str">
        <f t="shared" si="1"/>
        <v/>
      </c>
      <c r="K64" s="18"/>
      <c r="L64" s="19" t="str">
        <f t="shared" si="2"/>
        <v/>
      </c>
      <c r="M64" s="18"/>
      <c r="N64" s="19" t="str">
        <f t="shared" si="3"/>
        <v/>
      </c>
      <c r="O64" s="15"/>
      <c r="P64" s="21" t="str">
        <f t="shared" si="4"/>
        <v/>
      </c>
    </row>
    <row r="65" spans="2:16" x14ac:dyDescent="0.2">
      <c r="B65" s="13" t="str">
        <f>IF(D65="","",COUNTA($D$5:D65))</f>
        <v/>
      </c>
      <c r="C65" s="14"/>
      <c r="D65" s="15"/>
      <c r="E65" s="16"/>
      <c r="F65" s="15"/>
      <c r="G65" s="18"/>
      <c r="H65" s="18" t="str">
        <f t="shared" si="0"/>
        <v/>
      </c>
      <c r="I65" s="18"/>
      <c r="J65" s="18" t="str">
        <f t="shared" si="1"/>
        <v/>
      </c>
      <c r="K65" s="18"/>
      <c r="L65" s="19" t="str">
        <f t="shared" si="2"/>
        <v/>
      </c>
      <c r="M65" s="18"/>
      <c r="N65" s="19" t="str">
        <f t="shared" si="3"/>
        <v/>
      </c>
      <c r="O65" s="15"/>
      <c r="P65" s="21" t="str">
        <f t="shared" si="4"/>
        <v/>
      </c>
    </row>
    <row r="66" spans="2:16" x14ac:dyDescent="0.2">
      <c r="B66" s="13" t="str">
        <f>IF(D66="","",COUNTA($D$5:D66))</f>
        <v/>
      </c>
      <c r="C66" s="14"/>
      <c r="D66" s="15"/>
      <c r="E66" s="16"/>
      <c r="F66" s="15"/>
      <c r="G66" s="18"/>
      <c r="H66" s="18" t="str">
        <f t="shared" si="0"/>
        <v/>
      </c>
      <c r="I66" s="18"/>
      <c r="J66" s="18" t="str">
        <f t="shared" si="1"/>
        <v/>
      </c>
      <c r="K66" s="18"/>
      <c r="L66" s="19" t="str">
        <f t="shared" si="2"/>
        <v/>
      </c>
      <c r="M66" s="18"/>
      <c r="N66" s="19" t="str">
        <f t="shared" si="3"/>
        <v/>
      </c>
      <c r="O66" s="15"/>
      <c r="P66" s="21" t="str">
        <f t="shared" si="4"/>
        <v/>
      </c>
    </row>
    <row r="67" spans="2:16" x14ac:dyDescent="0.2">
      <c r="B67" s="13" t="str">
        <f>IF(D67="","",COUNTA($D$5:D67))</f>
        <v/>
      </c>
      <c r="C67" s="14"/>
      <c r="D67" s="15"/>
      <c r="E67" s="16"/>
      <c r="F67" s="15"/>
      <c r="G67" s="18"/>
      <c r="H67" s="18" t="str">
        <f t="shared" si="0"/>
        <v/>
      </c>
      <c r="I67" s="18"/>
      <c r="J67" s="18" t="str">
        <f t="shared" si="1"/>
        <v/>
      </c>
      <c r="K67" s="18"/>
      <c r="L67" s="19" t="str">
        <f t="shared" si="2"/>
        <v/>
      </c>
      <c r="M67" s="18"/>
      <c r="N67" s="19" t="str">
        <f t="shared" si="3"/>
        <v/>
      </c>
      <c r="O67" s="15"/>
      <c r="P67" s="21" t="str">
        <f t="shared" si="4"/>
        <v/>
      </c>
    </row>
    <row r="68" spans="2:16" x14ac:dyDescent="0.2">
      <c r="B68" s="13" t="str">
        <f>IF(D68="","",COUNTA($D$5:D68))</f>
        <v/>
      </c>
      <c r="C68" s="14"/>
      <c r="D68" s="15"/>
      <c r="E68" s="16"/>
      <c r="F68" s="15"/>
      <c r="G68" s="18"/>
      <c r="H68" s="18" t="str">
        <f t="shared" si="0"/>
        <v/>
      </c>
      <c r="I68" s="18"/>
      <c r="J68" s="18" t="str">
        <f t="shared" si="1"/>
        <v/>
      </c>
      <c r="K68" s="18"/>
      <c r="L68" s="19" t="str">
        <f t="shared" si="2"/>
        <v/>
      </c>
      <c r="M68" s="18"/>
      <c r="N68" s="19" t="str">
        <f t="shared" si="3"/>
        <v/>
      </c>
      <c r="O68" s="15"/>
      <c r="P68" s="21" t="str">
        <f t="shared" si="4"/>
        <v/>
      </c>
    </row>
    <row r="69" spans="2:16" x14ac:dyDescent="0.2">
      <c r="B69" s="13" t="str">
        <f>IF(D69="","",COUNTA($D$5:D69))</f>
        <v/>
      </c>
      <c r="C69" s="14"/>
      <c r="D69" s="15"/>
      <c r="E69" s="16"/>
      <c r="F69" s="15"/>
      <c r="G69" s="18"/>
      <c r="H69" s="18" t="str">
        <f t="shared" ref="H69:H132" si="5">IF(G69="","",ROUND(G69*Cota1,2))</f>
        <v/>
      </c>
      <c r="I69" s="18"/>
      <c r="J69" s="18" t="str">
        <f t="shared" ref="J69:J132" si="6">IF(I69="","",ROUND(I69*Cota2,2))</f>
        <v/>
      </c>
      <c r="K69" s="18"/>
      <c r="L69" s="19" t="str">
        <f t="shared" ref="L69:L132" si="7">IF(K69="","",ROUND(K69*Cota1,2))</f>
        <v/>
      </c>
      <c r="M69" s="18"/>
      <c r="N69" s="19" t="str">
        <f t="shared" ref="N69:N132" si="8">IF(D69="","",N(G69)+N(H69)+N(I69)+N(J69)+N(K69)+N(M69))</f>
        <v/>
      </c>
      <c r="O69" s="15"/>
      <c r="P69" s="21" t="str">
        <f t="shared" ref="P69:P132" si="9">IF(AND(C69="",D69=""),"",TRIM(IF(OR(NOT(ISNUMBER(C69)),D69="",E69="",F69=""),"Date incomplete. ","")&amp;IF(COUNTIFS($D$5:$D$1004,D69,$F$5:$F$1004,F69)&gt;1,"Factură înregistrată de două ori. ","")&amp;IF(AND(N(G69)&lt;&gt;0,ABS(N(H69)-ROUND(G69*Cota1,2))&gt;0.05),"TVA 21% diferită de calcul. ","")&amp;IF(AND(N(I69)&lt;&gt;0,ABS(N(J69)-ROUND(I69*Cota2,2))&gt;0.05),"TVA 11% diferită de calcul. ","")&amp;IF(AND(LEFT(F69,2)="RO",O69&lt;&gt;"Da"),"Nu apare în SPV: cere furnizorului transmiterea în e-Factura. ","")))</f>
        <v/>
      </c>
    </row>
    <row r="70" spans="2:16" x14ac:dyDescent="0.2">
      <c r="B70" s="13" t="str">
        <f>IF(D70="","",COUNTA($D$5:D70))</f>
        <v/>
      </c>
      <c r="C70" s="14"/>
      <c r="D70" s="15"/>
      <c r="E70" s="16"/>
      <c r="F70" s="15"/>
      <c r="G70" s="18"/>
      <c r="H70" s="18" t="str">
        <f t="shared" si="5"/>
        <v/>
      </c>
      <c r="I70" s="18"/>
      <c r="J70" s="18" t="str">
        <f t="shared" si="6"/>
        <v/>
      </c>
      <c r="K70" s="18"/>
      <c r="L70" s="19" t="str">
        <f t="shared" si="7"/>
        <v/>
      </c>
      <c r="M70" s="18"/>
      <c r="N70" s="19" t="str">
        <f t="shared" si="8"/>
        <v/>
      </c>
      <c r="O70" s="15"/>
      <c r="P70" s="21" t="str">
        <f t="shared" si="9"/>
        <v/>
      </c>
    </row>
    <row r="71" spans="2:16" x14ac:dyDescent="0.2">
      <c r="B71" s="13" t="str">
        <f>IF(D71="","",COUNTA($D$5:D71))</f>
        <v/>
      </c>
      <c r="C71" s="14"/>
      <c r="D71" s="15"/>
      <c r="E71" s="16"/>
      <c r="F71" s="15"/>
      <c r="G71" s="18"/>
      <c r="H71" s="18" t="str">
        <f t="shared" si="5"/>
        <v/>
      </c>
      <c r="I71" s="18"/>
      <c r="J71" s="18" t="str">
        <f t="shared" si="6"/>
        <v/>
      </c>
      <c r="K71" s="18"/>
      <c r="L71" s="19" t="str">
        <f t="shared" si="7"/>
        <v/>
      </c>
      <c r="M71" s="18"/>
      <c r="N71" s="19" t="str">
        <f t="shared" si="8"/>
        <v/>
      </c>
      <c r="O71" s="15"/>
      <c r="P71" s="21" t="str">
        <f t="shared" si="9"/>
        <v/>
      </c>
    </row>
    <row r="72" spans="2:16" x14ac:dyDescent="0.2">
      <c r="B72" s="13" t="str">
        <f>IF(D72="","",COUNTA($D$5:D72))</f>
        <v/>
      </c>
      <c r="C72" s="14"/>
      <c r="D72" s="15"/>
      <c r="E72" s="16"/>
      <c r="F72" s="15"/>
      <c r="G72" s="18"/>
      <c r="H72" s="18" t="str">
        <f t="shared" si="5"/>
        <v/>
      </c>
      <c r="I72" s="18"/>
      <c r="J72" s="18" t="str">
        <f t="shared" si="6"/>
        <v/>
      </c>
      <c r="K72" s="18"/>
      <c r="L72" s="19" t="str">
        <f t="shared" si="7"/>
        <v/>
      </c>
      <c r="M72" s="18"/>
      <c r="N72" s="19" t="str">
        <f t="shared" si="8"/>
        <v/>
      </c>
      <c r="O72" s="15"/>
      <c r="P72" s="21" t="str">
        <f t="shared" si="9"/>
        <v/>
      </c>
    </row>
    <row r="73" spans="2:16" x14ac:dyDescent="0.2">
      <c r="B73" s="13" t="str">
        <f>IF(D73="","",COUNTA($D$5:D73))</f>
        <v/>
      </c>
      <c r="C73" s="14"/>
      <c r="D73" s="15"/>
      <c r="E73" s="16"/>
      <c r="F73" s="15"/>
      <c r="G73" s="18"/>
      <c r="H73" s="18" t="str">
        <f t="shared" si="5"/>
        <v/>
      </c>
      <c r="I73" s="18"/>
      <c r="J73" s="18" t="str">
        <f t="shared" si="6"/>
        <v/>
      </c>
      <c r="K73" s="18"/>
      <c r="L73" s="19" t="str">
        <f t="shared" si="7"/>
        <v/>
      </c>
      <c r="M73" s="18"/>
      <c r="N73" s="19" t="str">
        <f t="shared" si="8"/>
        <v/>
      </c>
      <c r="O73" s="15"/>
      <c r="P73" s="21" t="str">
        <f t="shared" si="9"/>
        <v/>
      </c>
    </row>
    <row r="74" spans="2:16" x14ac:dyDescent="0.2">
      <c r="B74" s="13" t="str">
        <f>IF(D74="","",COUNTA($D$5:D74))</f>
        <v/>
      </c>
      <c r="C74" s="14"/>
      <c r="D74" s="15"/>
      <c r="E74" s="16"/>
      <c r="F74" s="15"/>
      <c r="G74" s="18"/>
      <c r="H74" s="18" t="str">
        <f t="shared" si="5"/>
        <v/>
      </c>
      <c r="I74" s="18"/>
      <c r="J74" s="18" t="str">
        <f t="shared" si="6"/>
        <v/>
      </c>
      <c r="K74" s="18"/>
      <c r="L74" s="19" t="str">
        <f t="shared" si="7"/>
        <v/>
      </c>
      <c r="M74" s="18"/>
      <c r="N74" s="19" t="str">
        <f t="shared" si="8"/>
        <v/>
      </c>
      <c r="O74" s="15"/>
      <c r="P74" s="21" t="str">
        <f t="shared" si="9"/>
        <v/>
      </c>
    </row>
    <row r="75" spans="2:16" x14ac:dyDescent="0.2">
      <c r="B75" s="13" t="str">
        <f>IF(D75="","",COUNTA($D$5:D75))</f>
        <v/>
      </c>
      <c r="C75" s="14"/>
      <c r="D75" s="15"/>
      <c r="E75" s="16"/>
      <c r="F75" s="15"/>
      <c r="G75" s="18"/>
      <c r="H75" s="18" t="str">
        <f t="shared" si="5"/>
        <v/>
      </c>
      <c r="I75" s="18"/>
      <c r="J75" s="18" t="str">
        <f t="shared" si="6"/>
        <v/>
      </c>
      <c r="K75" s="18"/>
      <c r="L75" s="19" t="str">
        <f t="shared" si="7"/>
        <v/>
      </c>
      <c r="M75" s="18"/>
      <c r="N75" s="19" t="str">
        <f t="shared" si="8"/>
        <v/>
      </c>
      <c r="O75" s="15"/>
      <c r="P75" s="21" t="str">
        <f t="shared" si="9"/>
        <v/>
      </c>
    </row>
    <row r="76" spans="2:16" x14ac:dyDescent="0.2">
      <c r="B76" s="13" t="str">
        <f>IF(D76="","",COUNTA($D$5:D76))</f>
        <v/>
      </c>
      <c r="C76" s="14"/>
      <c r="D76" s="15"/>
      <c r="E76" s="16"/>
      <c r="F76" s="15"/>
      <c r="G76" s="18"/>
      <c r="H76" s="18" t="str">
        <f t="shared" si="5"/>
        <v/>
      </c>
      <c r="I76" s="18"/>
      <c r="J76" s="18" t="str">
        <f t="shared" si="6"/>
        <v/>
      </c>
      <c r="K76" s="18"/>
      <c r="L76" s="19" t="str">
        <f t="shared" si="7"/>
        <v/>
      </c>
      <c r="M76" s="18"/>
      <c r="N76" s="19" t="str">
        <f t="shared" si="8"/>
        <v/>
      </c>
      <c r="O76" s="15"/>
      <c r="P76" s="21" t="str">
        <f t="shared" si="9"/>
        <v/>
      </c>
    </row>
    <row r="77" spans="2:16" x14ac:dyDescent="0.2">
      <c r="B77" s="13" t="str">
        <f>IF(D77="","",COUNTA($D$5:D77))</f>
        <v/>
      </c>
      <c r="C77" s="14"/>
      <c r="D77" s="15"/>
      <c r="E77" s="16"/>
      <c r="F77" s="15"/>
      <c r="G77" s="18"/>
      <c r="H77" s="18" t="str">
        <f t="shared" si="5"/>
        <v/>
      </c>
      <c r="I77" s="18"/>
      <c r="J77" s="18" t="str">
        <f t="shared" si="6"/>
        <v/>
      </c>
      <c r="K77" s="18"/>
      <c r="L77" s="19" t="str">
        <f t="shared" si="7"/>
        <v/>
      </c>
      <c r="M77" s="18"/>
      <c r="N77" s="19" t="str">
        <f t="shared" si="8"/>
        <v/>
      </c>
      <c r="O77" s="15"/>
      <c r="P77" s="21" t="str">
        <f t="shared" si="9"/>
        <v/>
      </c>
    </row>
    <row r="78" spans="2:16" x14ac:dyDescent="0.2">
      <c r="B78" s="13" t="str">
        <f>IF(D78="","",COUNTA($D$5:D78))</f>
        <v/>
      </c>
      <c r="C78" s="14"/>
      <c r="D78" s="15"/>
      <c r="E78" s="16"/>
      <c r="F78" s="15"/>
      <c r="G78" s="18"/>
      <c r="H78" s="18" t="str">
        <f t="shared" si="5"/>
        <v/>
      </c>
      <c r="I78" s="18"/>
      <c r="J78" s="18" t="str">
        <f t="shared" si="6"/>
        <v/>
      </c>
      <c r="K78" s="18"/>
      <c r="L78" s="19" t="str">
        <f t="shared" si="7"/>
        <v/>
      </c>
      <c r="M78" s="18"/>
      <c r="N78" s="19" t="str">
        <f t="shared" si="8"/>
        <v/>
      </c>
      <c r="O78" s="15"/>
      <c r="P78" s="21" t="str">
        <f t="shared" si="9"/>
        <v/>
      </c>
    </row>
    <row r="79" spans="2:16" x14ac:dyDescent="0.2">
      <c r="B79" s="13" t="str">
        <f>IF(D79="","",COUNTA($D$5:D79))</f>
        <v/>
      </c>
      <c r="C79" s="14"/>
      <c r="D79" s="15"/>
      <c r="E79" s="16"/>
      <c r="F79" s="15"/>
      <c r="G79" s="18"/>
      <c r="H79" s="18" t="str">
        <f t="shared" si="5"/>
        <v/>
      </c>
      <c r="I79" s="18"/>
      <c r="J79" s="18" t="str">
        <f t="shared" si="6"/>
        <v/>
      </c>
      <c r="K79" s="18"/>
      <c r="L79" s="19" t="str">
        <f t="shared" si="7"/>
        <v/>
      </c>
      <c r="M79" s="18"/>
      <c r="N79" s="19" t="str">
        <f t="shared" si="8"/>
        <v/>
      </c>
      <c r="O79" s="15"/>
      <c r="P79" s="21" t="str">
        <f t="shared" si="9"/>
        <v/>
      </c>
    </row>
    <row r="80" spans="2:16" x14ac:dyDescent="0.2">
      <c r="B80" s="13" t="str">
        <f>IF(D80="","",COUNTA($D$5:D80))</f>
        <v/>
      </c>
      <c r="C80" s="14"/>
      <c r="D80" s="15"/>
      <c r="E80" s="16"/>
      <c r="F80" s="15"/>
      <c r="G80" s="18"/>
      <c r="H80" s="18" t="str">
        <f t="shared" si="5"/>
        <v/>
      </c>
      <c r="I80" s="18"/>
      <c r="J80" s="18" t="str">
        <f t="shared" si="6"/>
        <v/>
      </c>
      <c r="K80" s="18"/>
      <c r="L80" s="19" t="str">
        <f t="shared" si="7"/>
        <v/>
      </c>
      <c r="M80" s="18"/>
      <c r="N80" s="19" t="str">
        <f t="shared" si="8"/>
        <v/>
      </c>
      <c r="O80" s="15"/>
      <c r="P80" s="21" t="str">
        <f t="shared" si="9"/>
        <v/>
      </c>
    </row>
    <row r="81" spans="2:16" x14ac:dyDescent="0.2">
      <c r="B81" s="13" t="str">
        <f>IF(D81="","",COUNTA($D$5:D81))</f>
        <v/>
      </c>
      <c r="C81" s="14"/>
      <c r="D81" s="15"/>
      <c r="E81" s="16"/>
      <c r="F81" s="15"/>
      <c r="G81" s="18"/>
      <c r="H81" s="18" t="str">
        <f t="shared" si="5"/>
        <v/>
      </c>
      <c r="I81" s="18"/>
      <c r="J81" s="18" t="str">
        <f t="shared" si="6"/>
        <v/>
      </c>
      <c r="K81" s="18"/>
      <c r="L81" s="19" t="str">
        <f t="shared" si="7"/>
        <v/>
      </c>
      <c r="M81" s="18"/>
      <c r="N81" s="19" t="str">
        <f t="shared" si="8"/>
        <v/>
      </c>
      <c r="O81" s="15"/>
      <c r="P81" s="21" t="str">
        <f t="shared" si="9"/>
        <v/>
      </c>
    </row>
    <row r="82" spans="2:16" x14ac:dyDescent="0.2">
      <c r="B82" s="13" t="str">
        <f>IF(D82="","",COUNTA($D$5:D82))</f>
        <v/>
      </c>
      <c r="C82" s="14"/>
      <c r="D82" s="15"/>
      <c r="E82" s="16"/>
      <c r="F82" s="15"/>
      <c r="G82" s="18"/>
      <c r="H82" s="18" t="str">
        <f t="shared" si="5"/>
        <v/>
      </c>
      <c r="I82" s="18"/>
      <c r="J82" s="18" t="str">
        <f t="shared" si="6"/>
        <v/>
      </c>
      <c r="K82" s="18"/>
      <c r="L82" s="19" t="str">
        <f t="shared" si="7"/>
        <v/>
      </c>
      <c r="M82" s="18"/>
      <c r="N82" s="19" t="str">
        <f t="shared" si="8"/>
        <v/>
      </c>
      <c r="O82" s="15"/>
      <c r="P82" s="21" t="str">
        <f t="shared" si="9"/>
        <v/>
      </c>
    </row>
    <row r="83" spans="2:16" x14ac:dyDescent="0.2">
      <c r="B83" s="13" t="str">
        <f>IF(D83="","",COUNTA($D$5:D83))</f>
        <v/>
      </c>
      <c r="C83" s="14"/>
      <c r="D83" s="15"/>
      <c r="E83" s="16"/>
      <c r="F83" s="15"/>
      <c r="G83" s="18"/>
      <c r="H83" s="18" t="str">
        <f t="shared" si="5"/>
        <v/>
      </c>
      <c r="I83" s="18"/>
      <c r="J83" s="18" t="str">
        <f t="shared" si="6"/>
        <v/>
      </c>
      <c r="K83" s="18"/>
      <c r="L83" s="19" t="str">
        <f t="shared" si="7"/>
        <v/>
      </c>
      <c r="M83" s="18"/>
      <c r="N83" s="19" t="str">
        <f t="shared" si="8"/>
        <v/>
      </c>
      <c r="O83" s="15"/>
      <c r="P83" s="21" t="str">
        <f t="shared" si="9"/>
        <v/>
      </c>
    </row>
    <row r="84" spans="2:16" x14ac:dyDescent="0.2">
      <c r="B84" s="13" t="str">
        <f>IF(D84="","",COUNTA($D$5:D84))</f>
        <v/>
      </c>
      <c r="C84" s="14"/>
      <c r="D84" s="15"/>
      <c r="E84" s="16"/>
      <c r="F84" s="15"/>
      <c r="G84" s="18"/>
      <c r="H84" s="18" t="str">
        <f t="shared" si="5"/>
        <v/>
      </c>
      <c r="I84" s="18"/>
      <c r="J84" s="18" t="str">
        <f t="shared" si="6"/>
        <v/>
      </c>
      <c r="K84" s="18"/>
      <c r="L84" s="19" t="str">
        <f t="shared" si="7"/>
        <v/>
      </c>
      <c r="M84" s="18"/>
      <c r="N84" s="19" t="str">
        <f t="shared" si="8"/>
        <v/>
      </c>
      <c r="O84" s="15"/>
      <c r="P84" s="21" t="str">
        <f t="shared" si="9"/>
        <v/>
      </c>
    </row>
    <row r="85" spans="2:16" x14ac:dyDescent="0.2">
      <c r="B85" s="13" t="str">
        <f>IF(D85="","",COUNTA($D$5:D85))</f>
        <v/>
      </c>
      <c r="C85" s="14"/>
      <c r="D85" s="15"/>
      <c r="E85" s="16"/>
      <c r="F85" s="15"/>
      <c r="G85" s="18"/>
      <c r="H85" s="18" t="str">
        <f t="shared" si="5"/>
        <v/>
      </c>
      <c r="I85" s="18"/>
      <c r="J85" s="18" t="str">
        <f t="shared" si="6"/>
        <v/>
      </c>
      <c r="K85" s="18"/>
      <c r="L85" s="19" t="str">
        <f t="shared" si="7"/>
        <v/>
      </c>
      <c r="M85" s="18"/>
      <c r="N85" s="19" t="str">
        <f t="shared" si="8"/>
        <v/>
      </c>
      <c r="O85" s="15"/>
      <c r="P85" s="21" t="str">
        <f t="shared" si="9"/>
        <v/>
      </c>
    </row>
    <row r="86" spans="2:16" x14ac:dyDescent="0.2">
      <c r="B86" s="13" t="str">
        <f>IF(D86="","",COUNTA($D$5:D86))</f>
        <v/>
      </c>
      <c r="C86" s="14"/>
      <c r="D86" s="15"/>
      <c r="E86" s="16"/>
      <c r="F86" s="15"/>
      <c r="G86" s="18"/>
      <c r="H86" s="18" t="str">
        <f t="shared" si="5"/>
        <v/>
      </c>
      <c r="I86" s="18"/>
      <c r="J86" s="18" t="str">
        <f t="shared" si="6"/>
        <v/>
      </c>
      <c r="K86" s="18"/>
      <c r="L86" s="19" t="str">
        <f t="shared" si="7"/>
        <v/>
      </c>
      <c r="M86" s="18"/>
      <c r="N86" s="19" t="str">
        <f t="shared" si="8"/>
        <v/>
      </c>
      <c r="O86" s="15"/>
      <c r="P86" s="21" t="str">
        <f t="shared" si="9"/>
        <v/>
      </c>
    </row>
    <row r="87" spans="2:16" x14ac:dyDescent="0.2">
      <c r="B87" s="13" t="str">
        <f>IF(D87="","",COUNTA($D$5:D87))</f>
        <v/>
      </c>
      <c r="C87" s="14"/>
      <c r="D87" s="15"/>
      <c r="E87" s="16"/>
      <c r="F87" s="15"/>
      <c r="G87" s="18"/>
      <c r="H87" s="18" t="str">
        <f t="shared" si="5"/>
        <v/>
      </c>
      <c r="I87" s="18"/>
      <c r="J87" s="18" t="str">
        <f t="shared" si="6"/>
        <v/>
      </c>
      <c r="K87" s="18"/>
      <c r="L87" s="19" t="str">
        <f t="shared" si="7"/>
        <v/>
      </c>
      <c r="M87" s="18"/>
      <c r="N87" s="19" t="str">
        <f t="shared" si="8"/>
        <v/>
      </c>
      <c r="O87" s="15"/>
      <c r="P87" s="21" t="str">
        <f t="shared" si="9"/>
        <v/>
      </c>
    </row>
    <row r="88" spans="2:16" x14ac:dyDescent="0.2">
      <c r="B88" s="13" t="str">
        <f>IF(D88="","",COUNTA($D$5:D88))</f>
        <v/>
      </c>
      <c r="C88" s="14"/>
      <c r="D88" s="15"/>
      <c r="E88" s="16"/>
      <c r="F88" s="15"/>
      <c r="G88" s="18"/>
      <c r="H88" s="18" t="str">
        <f t="shared" si="5"/>
        <v/>
      </c>
      <c r="I88" s="18"/>
      <c r="J88" s="18" t="str">
        <f t="shared" si="6"/>
        <v/>
      </c>
      <c r="K88" s="18"/>
      <c r="L88" s="19" t="str">
        <f t="shared" si="7"/>
        <v/>
      </c>
      <c r="M88" s="18"/>
      <c r="N88" s="19" t="str">
        <f t="shared" si="8"/>
        <v/>
      </c>
      <c r="O88" s="15"/>
      <c r="P88" s="21" t="str">
        <f t="shared" si="9"/>
        <v/>
      </c>
    </row>
    <row r="89" spans="2:16" x14ac:dyDescent="0.2">
      <c r="B89" s="13" t="str">
        <f>IF(D89="","",COUNTA($D$5:D89))</f>
        <v/>
      </c>
      <c r="C89" s="14"/>
      <c r="D89" s="15"/>
      <c r="E89" s="16"/>
      <c r="F89" s="15"/>
      <c r="G89" s="18"/>
      <c r="H89" s="18" t="str">
        <f t="shared" si="5"/>
        <v/>
      </c>
      <c r="I89" s="18"/>
      <c r="J89" s="18" t="str">
        <f t="shared" si="6"/>
        <v/>
      </c>
      <c r="K89" s="18"/>
      <c r="L89" s="19" t="str">
        <f t="shared" si="7"/>
        <v/>
      </c>
      <c r="M89" s="18"/>
      <c r="N89" s="19" t="str">
        <f t="shared" si="8"/>
        <v/>
      </c>
      <c r="O89" s="15"/>
      <c r="P89" s="21" t="str">
        <f t="shared" si="9"/>
        <v/>
      </c>
    </row>
    <row r="90" spans="2:16" x14ac:dyDescent="0.2">
      <c r="B90" s="13" t="str">
        <f>IF(D90="","",COUNTA($D$5:D90))</f>
        <v/>
      </c>
      <c r="C90" s="14"/>
      <c r="D90" s="15"/>
      <c r="E90" s="16"/>
      <c r="F90" s="15"/>
      <c r="G90" s="18"/>
      <c r="H90" s="18" t="str">
        <f t="shared" si="5"/>
        <v/>
      </c>
      <c r="I90" s="18"/>
      <c r="J90" s="18" t="str">
        <f t="shared" si="6"/>
        <v/>
      </c>
      <c r="K90" s="18"/>
      <c r="L90" s="19" t="str">
        <f t="shared" si="7"/>
        <v/>
      </c>
      <c r="M90" s="18"/>
      <c r="N90" s="19" t="str">
        <f t="shared" si="8"/>
        <v/>
      </c>
      <c r="O90" s="15"/>
      <c r="P90" s="21" t="str">
        <f t="shared" si="9"/>
        <v/>
      </c>
    </row>
    <row r="91" spans="2:16" x14ac:dyDescent="0.2">
      <c r="B91" s="13" t="str">
        <f>IF(D91="","",COUNTA($D$5:D91))</f>
        <v/>
      </c>
      <c r="C91" s="14"/>
      <c r="D91" s="15"/>
      <c r="E91" s="16"/>
      <c r="F91" s="15"/>
      <c r="G91" s="18"/>
      <c r="H91" s="18" t="str">
        <f t="shared" si="5"/>
        <v/>
      </c>
      <c r="I91" s="18"/>
      <c r="J91" s="18" t="str">
        <f t="shared" si="6"/>
        <v/>
      </c>
      <c r="K91" s="18"/>
      <c r="L91" s="19" t="str">
        <f t="shared" si="7"/>
        <v/>
      </c>
      <c r="M91" s="18"/>
      <c r="N91" s="19" t="str">
        <f t="shared" si="8"/>
        <v/>
      </c>
      <c r="O91" s="15"/>
      <c r="P91" s="21" t="str">
        <f t="shared" si="9"/>
        <v/>
      </c>
    </row>
    <row r="92" spans="2:16" x14ac:dyDescent="0.2">
      <c r="B92" s="13" t="str">
        <f>IF(D92="","",COUNTA($D$5:D92))</f>
        <v/>
      </c>
      <c r="C92" s="14"/>
      <c r="D92" s="15"/>
      <c r="E92" s="16"/>
      <c r="F92" s="15"/>
      <c r="G92" s="18"/>
      <c r="H92" s="18" t="str">
        <f t="shared" si="5"/>
        <v/>
      </c>
      <c r="I92" s="18"/>
      <c r="J92" s="18" t="str">
        <f t="shared" si="6"/>
        <v/>
      </c>
      <c r="K92" s="18"/>
      <c r="L92" s="19" t="str">
        <f t="shared" si="7"/>
        <v/>
      </c>
      <c r="M92" s="18"/>
      <c r="N92" s="19" t="str">
        <f t="shared" si="8"/>
        <v/>
      </c>
      <c r="O92" s="15"/>
      <c r="P92" s="21" t="str">
        <f t="shared" si="9"/>
        <v/>
      </c>
    </row>
    <row r="93" spans="2:16" x14ac:dyDescent="0.2">
      <c r="B93" s="13" t="str">
        <f>IF(D93="","",COUNTA($D$5:D93))</f>
        <v/>
      </c>
      <c r="C93" s="14"/>
      <c r="D93" s="15"/>
      <c r="E93" s="16"/>
      <c r="F93" s="15"/>
      <c r="G93" s="18"/>
      <c r="H93" s="18" t="str">
        <f t="shared" si="5"/>
        <v/>
      </c>
      <c r="I93" s="18"/>
      <c r="J93" s="18" t="str">
        <f t="shared" si="6"/>
        <v/>
      </c>
      <c r="K93" s="18"/>
      <c r="L93" s="19" t="str">
        <f t="shared" si="7"/>
        <v/>
      </c>
      <c r="M93" s="18"/>
      <c r="N93" s="19" t="str">
        <f t="shared" si="8"/>
        <v/>
      </c>
      <c r="O93" s="15"/>
      <c r="P93" s="21" t="str">
        <f t="shared" si="9"/>
        <v/>
      </c>
    </row>
    <row r="94" spans="2:16" x14ac:dyDescent="0.2">
      <c r="B94" s="13" t="str">
        <f>IF(D94="","",COUNTA($D$5:D94))</f>
        <v/>
      </c>
      <c r="C94" s="14"/>
      <c r="D94" s="15"/>
      <c r="E94" s="16"/>
      <c r="F94" s="15"/>
      <c r="G94" s="18"/>
      <c r="H94" s="18" t="str">
        <f t="shared" si="5"/>
        <v/>
      </c>
      <c r="I94" s="18"/>
      <c r="J94" s="18" t="str">
        <f t="shared" si="6"/>
        <v/>
      </c>
      <c r="K94" s="18"/>
      <c r="L94" s="19" t="str">
        <f t="shared" si="7"/>
        <v/>
      </c>
      <c r="M94" s="18"/>
      <c r="N94" s="19" t="str">
        <f t="shared" si="8"/>
        <v/>
      </c>
      <c r="O94" s="15"/>
      <c r="P94" s="21" t="str">
        <f t="shared" si="9"/>
        <v/>
      </c>
    </row>
    <row r="95" spans="2:16" x14ac:dyDescent="0.2">
      <c r="B95" s="13" t="str">
        <f>IF(D95="","",COUNTA($D$5:D95))</f>
        <v/>
      </c>
      <c r="C95" s="14"/>
      <c r="D95" s="15"/>
      <c r="E95" s="16"/>
      <c r="F95" s="15"/>
      <c r="G95" s="18"/>
      <c r="H95" s="18" t="str">
        <f t="shared" si="5"/>
        <v/>
      </c>
      <c r="I95" s="18"/>
      <c r="J95" s="18" t="str">
        <f t="shared" si="6"/>
        <v/>
      </c>
      <c r="K95" s="18"/>
      <c r="L95" s="19" t="str">
        <f t="shared" si="7"/>
        <v/>
      </c>
      <c r="M95" s="18"/>
      <c r="N95" s="19" t="str">
        <f t="shared" si="8"/>
        <v/>
      </c>
      <c r="O95" s="15"/>
      <c r="P95" s="21" t="str">
        <f t="shared" si="9"/>
        <v/>
      </c>
    </row>
    <row r="96" spans="2:16" x14ac:dyDescent="0.2">
      <c r="B96" s="13" t="str">
        <f>IF(D96="","",COUNTA($D$5:D96))</f>
        <v/>
      </c>
      <c r="C96" s="14"/>
      <c r="D96" s="15"/>
      <c r="E96" s="16"/>
      <c r="F96" s="15"/>
      <c r="G96" s="18"/>
      <c r="H96" s="18" t="str">
        <f t="shared" si="5"/>
        <v/>
      </c>
      <c r="I96" s="18"/>
      <c r="J96" s="18" t="str">
        <f t="shared" si="6"/>
        <v/>
      </c>
      <c r="K96" s="18"/>
      <c r="L96" s="19" t="str">
        <f t="shared" si="7"/>
        <v/>
      </c>
      <c r="M96" s="18"/>
      <c r="N96" s="19" t="str">
        <f t="shared" si="8"/>
        <v/>
      </c>
      <c r="O96" s="15"/>
      <c r="P96" s="21" t="str">
        <f t="shared" si="9"/>
        <v/>
      </c>
    </row>
    <row r="97" spans="2:16" x14ac:dyDescent="0.2">
      <c r="B97" s="13" t="str">
        <f>IF(D97="","",COUNTA($D$5:D97))</f>
        <v/>
      </c>
      <c r="C97" s="14"/>
      <c r="D97" s="15"/>
      <c r="E97" s="16"/>
      <c r="F97" s="15"/>
      <c r="G97" s="18"/>
      <c r="H97" s="18" t="str">
        <f t="shared" si="5"/>
        <v/>
      </c>
      <c r="I97" s="18"/>
      <c r="J97" s="18" t="str">
        <f t="shared" si="6"/>
        <v/>
      </c>
      <c r="K97" s="18"/>
      <c r="L97" s="19" t="str">
        <f t="shared" si="7"/>
        <v/>
      </c>
      <c r="M97" s="18"/>
      <c r="N97" s="19" t="str">
        <f t="shared" si="8"/>
        <v/>
      </c>
      <c r="O97" s="15"/>
      <c r="P97" s="21" t="str">
        <f t="shared" si="9"/>
        <v/>
      </c>
    </row>
    <row r="98" spans="2:16" x14ac:dyDescent="0.2">
      <c r="B98" s="13" t="str">
        <f>IF(D98="","",COUNTA($D$5:D98))</f>
        <v/>
      </c>
      <c r="C98" s="14"/>
      <c r="D98" s="15"/>
      <c r="E98" s="16"/>
      <c r="F98" s="15"/>
      <c r="G98" s="18"/>
      <c r="H98" s="18" t="str">
        <f t="shared" si="5"/>
        <v/>
      </c>
      <c r="I98" s="18"/>
      <c r="J98" s="18" t="str">
        <f t="shared" si="6"/>
        <v/>
      </c>
      <c r="K98" s="18"/>
      <c r="L98" s="19" t="str">
        <f t="shared" si="7"/>
        <v/>
      </c>
      <c r="M98" s="18"/>
      <c r="N98" s="19" t="str">
        <f t="shared" si="8"/>
        <v/>
      </c>
      <c r="O98" s="15"/>
      <c r="P98" s="21" t="str">
        <f t="shared" si="9"/>
        <v/>
      </c>
    </row>
    <row r="99" spans="2:16" x14ac:dyDescent="0.2">
      <c r="B99" s="13" t="str">
        <f>IF(D99="","",COUNTA($D$5:D99))</f>
        <v/>
      </c>
      <c r="C99" s="14"/>
      <c r="D99" s="15"/>
      <c r="E99" s="16"/>
      <c r="F99" s="15"/>
      <c r="G99" s="18"/>
      <c r="H99" s="18" t="str">
        <f t="shared" si="5"/>
        <v/>
      </c>
      <c r="I99" s="18"/>
      <c r="J99" s="18" t="str">
        <f t="shared" si="6"/>
        <v/>
      </c>
      <c r="K99" s="18"/>
      <c r="L99" s="19" t="str">
        <f t="shared" si="7"/>
        <v/>
      </c>
      <c r="M99" s="18"/>
      <c r="N99" s="19" t="str">
        <f t="shared" si="8"/>
        <v/>
      </c>
      <c r="O99" s="15"/>
      <c r="P99" s="21" t="str">
        <f t="shared" si="9"/>
        <v/>
      </c>
    </row>
    <row r="100" spans="2:16" x14ac:dyDescent="0.2">
      <c r="B100" s="13" t="str">
        <f>IF(D100="","",COUNTA($D$5:D100))</f>
        <v/>
      </c>
      <c r="C100" s="14"/>
      <c r="D100" s="15"/>
      <c r="E100" s="16"/>
      <c r="F100" s="15"/>
      <c r="G100" s="18"/>
      <c r="H100" s="18" t="str">
        <f t="shared" si="5"/>
        <v/>
      </c>
      <c r="I100" s="18"/>
      <c r="J100" s="18" t="str">
        <f t="shared" si="6"/>
        <v/>
      </c>
      <c r="K100" s="18"/>
      <c r="L100" s="19" t="str">
        <f t="shared" si="7"/>
        <v/>
      </c>
      <c r="M100" s="18"/>
      <c r="N100" s="19" t="str">
        <f t="shared" si="8"/>
        <v/>
      </c>
      <c r="O100" s="15"/>
      <c r="P100" s="21" t="str">
        <f t="shared" si="9"/>
        <v/>
      </c>
    </row>
    <row r="101" spans="2:16" x14ac:dyDescent="0.2">
      <c r="B101" s="13" t="str">
        <f>IF(D101="","",COUNTA($D$5:D101))</f>
        <v/>
      </c>
      <c r="C101" s="14"/>
      <c r="D101" s="15"/>
      <c r="E101" s="16"/>
      <c r="F101" s="15"/>
      <c r="G101" s="18"/>
      <c r="H101" s="18" t="str">
        <f t="shared" si="5"/>
        <v/>
      </c>
      <c r="I101" s="18"/>
      <c r="J101" s="18" t="str">
        <f t="shared" si="6"/>
        <v/>
      </c>
      <c r="K101" s="18"/>
      <c r="L101" s="19" t="str">
        <f t="shared" si="7"/>
        <v/>
      </c>
      <c r="M101" s="18"/>
      <c r="N101" s="19" t="str">
        <f t="shared" si="8"/>
        <v/>
      </c>
      <c r="O101" s="15"/>
      <c r="P101" s="21" t="str">
        <f t="shared" si="9"/>
        <v/>
      </c>
    </row>
    <row r="102" spans="2:16" x14ac:dyDescent="0.2">
      <c r="B102" s="13" t="str">
        <f>IF(D102="","",COUNTA($D$5:D102))</f>
        <v/>
      </c>
      <c r="C102" s="14"/>
      <c r="D102" s="15"/>
      <c r="E102" s="16"/>
      <c r="F102" s="15"/>
      <c r="G102" s="18"/>
      <c r="H102" s="18" t="str">
        <f t="shared" si="5"/>
        <v/>
      </c>
      <c r="I102" s="18"/>
      <c r="J102" s="18" t="str">
        <f t="shared" si="6"/>
        <v/>
      </c>
      <c r="K102" s="18"/>
      <c r="L102" s="19" t="str">
        <f t="shared" si="7"/>
        <v/>
      </c>
      <c r="M102" s="18"/>
      <c r="N102" s="19" t="str">
        <f t="shared" si="8"/>
        <v/>
      </c>
      <c r="O102" s="15"/>
      <c r="P102" s="21" t="str">
        <f t="shared" si="9"/>
        <v/>
      </c>
    </row>
    <row r="103" spans="2:16" x14ac:dyDescent="0.2">
      <c r="B103" s="13" t="str">
        <f>IF(D103="","",COUNTA($D$5:D103))</f>
        <v/>
      </c>
      <c r="C103" s="14"/>
      <c r="D103" s="15"/>
      <c r="E103" s="16"/>
      <c r="F103" s="15"/>
      <c r="G103" s="18"/>
      <c r="H103" s="18" t="str">
        <f t="shared" si="5"/>
        <v/>
      </c>
      <c r="I103" s="18"/>
      <c r="J103" s="18" t="str">
        <f t="shared" si="6"/>
        <v/>
      </c>
      <c r="K103" s="18"/>
      <c r="L103" s="19" t="str">
        <f t="shared" si="7"/>
        <v/>
      </c>
      <c r="M103" s="18"/>
      <c r="N103" s="19" t="str">
        <f t="shared" si="8"/>
        <v/>
      </c>
      <c r="O103" s="15"/>
      <c r="P103" s="21" t="str">
        <f t="shared" si="9"/>
        <v/>
      </c>
    </row>
    <row r="104" spans="2:16" x14ac:dyDescent="0.2">
      <c r="B104" s="13" t="str">
        <f>IF(D104="","",COUNTA($D$5:D104))</f>
        <v/>
      </c>
      <c r="C104" s="14"/>
      <c r="D104" s="15"/>
      <c r="E104" s="16"/>
      <c r="F104" s="15"/>
      <c r="G104" s="18"/>
      <c r="H104" s="18" t="str">
        <f t="shared" si="5"/>
        <v/>
      </c>
      <c r="I104" s="18"/>
      <c r="J104" s="18" t="str">
        <f t="shared" si="6"/>
        <v/>
      </c>
      <c r="K104" s="18"/>
      <c r="L104" s="19" t="str">
        <f t="shared" si="7"/>
        <v/>
      </c>
      <c r="M104" s="18"/>
      <c r="N104" s="19" t="str">
        <f t="shared" si="8"/>
        <v/>
      </c>
      <c r="O104" s="15"/>
      <c r="P104" s="21" t="str">
        <f t="shared" si="9"/>
        <v/>
      </c>
    </row>
    <row r="105" spans="2:16" x14ac:dyDescent="0.2">
      <c r="B105" s="13" t="str">
        <f>IF(D105="","",COUNTA($D$5:D105))</f>
        <v/>
      </c>
      <c r="C105" s="14"/>
      <c r="D105" s="15"/>
      <c r="E105" s="16"/>
      <c r="F105" s="15"/>
      <c r="G105" s="18"/>
      <c r="H105" s="18" t="str">
        <f t="shared" si="5"/>
        <v/>
      </c>
      <c r="I105" s="18"/>
      <c r="J105" s="18" t="str">
        <f t="shared" si="6"/>
        <v/>
      </c>
      <c r="K105" s="18"/>
      <c r="L105" s="19" t="str">
        <f t="shared" si="7"/>
        <v/>
      </c>
      <c r="M105" s="18"/>
      <c r="N105" s="19" t="str">
        <f t="shared" si="8"/>
        <v/>
      </c>
      <c r="O105" s="15"/>
      <c r="P105" s="21" t="str">
        <f t="shared" si="9"/>
        <v/>
      </c>
    </row>
    <row r="106" spans="2:16" x14ac:dyDescent="0.2">
      <c r="B106" s="13" t="str">
        <f>IF(D106="","",COUNTA($D$5:D106))</f>
        <v/>
      </c>
      <c r="C106" s="14"/>
      <c r="D106" s="15"/>
      <c r="E106" s="16"/>
      <c r="F106" s="15"/>
      <c r="G106" s="18"/>
      <c r="H106" s="18" t="str">
        <f t="shared" si="5"/>
        <v/>
      </c>
      <c r="I106" s="18"/>
      <c r="J106" s="18" t="str">
        <f t="shared" si="6"/>
        <v/>
      </c>
      <c r="K106" s="18"/>
      <c r="L106" s="19" t="str">
        <f t="shared" si="7"/>
        <v/>
      </c>
      <c r="M106" s="18"/>
      <c r="N106" s="19" t="str">
        <f t="shared" si="8"/>
        <v/>
      </c>
      <c r="O106" s="15"/>
      <c r="P106" s="21" t="str">
        <f t="shared" si="9"/>
        <v/>
      </c>
    </row>
    <row r="107" spans="2:16" x14ac:dyDescent="0.2">
      <c r="B107" s="13" t="str">
        <f>IF(D107="","",COUNTA($D$5:D107))</f>
        <v/>
      </c>
      <c r="C107" s="14"/>
      <c r="D107" s="15"/>
      <c r="E107" s="16"/>
      <c r="F107" s="15"/>
      <c r="G107" s="18"/>
      <c r="H107" s="18" t="str">
        <f t="shared" si="5"/>
        <v/>
      </c>
      <c r="I107" s="18"/>
      <c r="J107" s="18" t="str">
        <f t="shared" si="6"/>
        <v/>
      </c>
      <c r="K107" s="18"/>
      <c r="L107" s="19" t="str">
        <f t="shared" si="7"/>
        <v/>
      </c>
      <c r="M107" s="18"/>
      <c r="N107" s="19" t="str">
        <f t="shared" si="8"/>
        <v/>
      </c>
      <c r="O107" s="15"/>
      <c r="P107" s="21" t="str">
        <f t="shared" si="9"/>
        <v/>
      </c>
    </row>
    <row r="108" spans="2:16" x14ac:dyDescent="0.2">
      <c r="B108" s="13" t="str">
        <f>IF(D108="","",COUNTA($D$5:D108))</f>
        <v/>
      </c>
      <c r="C108" s="14"/>
      <c r="D108" s="15"/>
      <c r="E108" s="16"/>
      <c r="F108" s="15"/>
      <c r="G108" s="18"/>
      <c r="H108" s="18" t="str">
        <f t="shared" si="5"/>
        <v/>
      </c>
      <c r="I108" s="18"/>
      <c r="J108" s="18" t="str">
        <f t="shared" si="6"/>
        <v/>
      </c>
      <c r="K108" s="18"/>
      <c r="L108" s="19" t="str">
        <f t="shared" si="7"/>
        <v/>
      </c>
      <c r="M108" s="18"/>
      <c r="N108" s="19" t="str">
        <f t="shared" si="8"/>
        <v/>
      </c>
      <c r="O108" s="15"/>
      <c r="P108" s="21" t="str">
        <f t="shared" si="9"/>
        <v/>
      </c>
    </row>
    <row r="109" spans="2:16" x14ac:dyDescent="0.2">
      <c r="B109" s="13" t="str">
        <f>IF(D109="","",COUNTA($D$5:D109))</f>
        <v/>
      </c>
      <c r="C109" s="14"/>
      <c r="D109" s="15"/>
      <c r="E109" s="16"/>
      <c r="F109" s="15"/>
      <c r="G109" s="18"/>
      <c r="H109" s="18" t="str">
        <f t="shared" si="5"/>
        <v/>
      </c>
      <c r="I109" s="18"/>
      <c r="J109" s="18" t="str">
        <f t="shared" si="6"/>
        <v/>
      </c>
      <c r="K109" s="18"/>
      <c r="L109" s="19" t="str">
        <f t="shared" si="7"/>
        <v/>
      </c>
      <c r="M109" s="18"/>
      <c r="N109" s="19" t="str">
        <f t="shared" si="8"/>
        <v/>
      </c>
      <c r="O109" s="15"/>
      <c r="P109" s="21" t="str">
        <f t="shared" si="9"/>
        <v/>
      </c>
    </row>
    <row r="110" spans="2:16" x14ac:dyDescent="0.2">
      <c r="B110" s="13" t="str">
        <f>IF(D110="","",COUNTA($D$5:D110))</f>
        <v/>
      </c>
      <c r="C110" s="14"/>
      <c r="D110" s="15"/>
      <c r="E110" s="16"/>
      <c r="F110" s="15"/>
      <c r="G110" s="18"/>
      <c r="H110" s="18" t="str">
        <f t="shared" si="5"/>
        <v/>
      </c>
      <c r="I110" s="18"/>
      <c r="J110" s="18" t="str">
        <f t="shared" si="6"/>
        <v/>
      </c>
      <c r="K110" s="18"/>
      <c r="L110" s="19" t="str">
        <f t="shared" si="7"/>
        <v/>
      </c>
      <c r="M110" s="18"/>
      <c r="N110" s="19" t="str">
        <f t="shared" si="8"/>
        <v/>
      </c>
      <c r="O110" s="15"/>
      <c r="P110" s="21" t="str">
        <f t="shared" si="9"/>
        <v/>
      </c>
    </row>
    <row r="111" spans="2:16" x14ac:dyDescent="0.2">
      <c r="B111" s="13" t="str">
        <f>IF(D111="","",COUNTA($D$5:D111))</f>
        <v/>
      </c>
      <c r="C111" s="14"/>
      <c r="D111" s="15"/>
      <c r="E111" s="16"/>
      <c r="F111" s="15"/>
      <c r="G111" s="18"/>
      <c r="H111" s="18" t="str">
        <f t="shared" si="5"/>
        <v/>
      </c>
      <c r="I111" s="18"/>
      <c r="J111" s="18" t="str">
        <f t="shared" si="6"/>
        <v/>
      </c>
      <c r="K111" s="18"/>
      <c r="L111" s="19" t="str">
        <f t="shared" si="7"/>
        <v/>
      </c>
      <c r="M111" s="18"/>
      <c r="N111" s="19" t="str">
        <f t="shared" si="8"/>
        <v/>
      </c>
      <c r="O111" s="15"/>
      <c r="P111" s="21" t="str">
        <f t="shared" si="9"/>
        <v/>
      </c>
    </row>
    <row r="112" spans="2:16" x14ac:dyDescent="0.2">
      <c r="B112" s="13" t="str">
        <f>IF(D112="","",COUNTA($D$5:D112))</f>
        <v/>
      </c>
      <c r="C112" s="14"/>
      <c r="D112" s="15"/>
      <c r="E112" s="16"/>
      <c r="F112" s="15"/>
      <c r="G112" s="18"/>
      <c r="H112" s="18" t="str">
        <f t="shared" si="5"/>
        <v/>
      </c>
      <c r="I112" s="18"/>
      <c r="J112" s="18" t="str">
        <f t="shared" si="6"/>
        <v/>
      </c>
      <c r="K112" s="18"/>
      <c r="L112" s="19" t="str">
        <f t="shared" si="7"/>
        <v/>
      </c>
      <c r="M112" s="18"/>
      <c r="N112" s="19" t="str">
        <f t="shared" si="8"/>
        <v/>
      </c>
      <c r="O112" s="15"/>
      <c r="P112" s="21" t="str">
        <f t="shared" si="9"/>
        <v/>
      </c>
    </row>
    <row r="113" spans="2:16" x14ac:dyDescent="0.2">
      <c r="B113" s="13" t="str">
        <f>IF(D113="","",COUNTA($D$5:D113))</f>
        <v/>
      </c>
      <c r="C113" s="14"/>
      <c r="D113" s="15"/>
      <c r="E113" s="16"/>
      <c r="F113" s="15"/>
      <c r="G113" s="18"/>
      <c r="H113" s="18" t="str">
        <f t="shared" si="5"/>
        <v/>
      </c>
      <c r="I113" s="18"/>
      <c r="J113" s="18" t="str">
        <f t="shared" si="6"/>
        <v/>
      </c>
      <c r="K113" s="18"/>
      <c r="L113" s="19" t="str">
        <f t="shared" si="7"/>
        <v/>
      </c>
      <c r="M113" s="18"/>
      <c r="N113" s="19" t="str">
        <f t="shared" si="8"/>
        <v/>
      </c>
      <c r="O113" s="15"/>
      <c r="P113" s="21" t="str">
        <f t="shared" si="9"/>
        <v/>
      </c>
    </row>
    <row r="114" spans="2:16" x14ac:dyDescent="0.2">
      <c r="B114" s="13" t="str">
        <f>IF(D114="","",COUNTA($D$5:D114))</f>
        <v/>
      </c>
      <c r="C114" s="14"/>
      <c r="D114" s="15"/>
      <c r="E114" s="16"/>
      <c r="F114" s="15"/>
      <c r="G114" s="18"/>
      <c r="H114" s="18" t="str">
        <f t="shared" si="5"/>
        <v/>
      </c>
      <c r="I114" s="18"/>
      <c r="J114" s="18" t="str">
        <f t="shared" si="6"/>
        <v/>
      </c>
      <c r="K114" s="18"/>
      <c r="L114" s="19" t="str">
        <f t="shared" si="7"/>
        <v/>
      </c>
      <c r="M114" s="18"/>
      <c r="N114" s="19" t="str">
        <f t="shared" si="8"/>
        <v/>
      </c>
      <c r="O114" s="15"/>
      <c r="P114" s="21" t="str">
        <f t="shared" si="9"/>
        <v/>
      </c>
    </row>
    <row r="115" spans="2:16" x14ac:dyDescent="0.2">
      <c r="B115" s="13" t="str">
        <f>IF(D115="","",COUNTA($D$5:D115))</f>
        <v/>
      </c>
      <c r="C115" s="14"/>
      <c r="D115" s="15"/>
      <c r="E115" s="16"/>
      <c r="F115" s="15"/>
      <c r="G115" s="18"/>
      <c r="H115" s="18" t="str">
        <f t="shared" si="5"/>
        <v/>
      </c>
      <c r="I115" s="18"/>
      <c r="J115" s="18" t="str">
        <f t="shared" si="6"/>
        <v/>
      </c>
      <c r="K115" s="18"/>
      <c r="L115" s="19" t="str">
        <f t="shared" si="7"/>
        <v/>
      </c>
      <c r="M115" s="18"/>
      <c r="N115" s="19" t="str">
        <f t="shared" si="8"/>
        <v/>
      </c>
      <c r="O115" s="15"/>
      <c r="P115" s="21" t="str">
        <f t="shared" si="9"/>
        <v/>
      </c>
    </row>
    <row r="116" spans="2:16" x14ac:dyDescent="0.2">
      <c r="B116" s="13" t="str">
        <f>IF(D116="","",COUNTA($D$5:D116))</f>
        <v/>
      </c>
      <c r="C116" s="14"/>
      <c r="D116" s="15"/>
      <c r="E116" s="16"/>
      <c r="F116" s="15"/>
      <c r="G116" s="18"/>
      <c r="H116" s="18" t="str">
        <f t="shared" si="5"/>
        <v/>
      </c>
      <c r="I116" s="18"/>
      <c r="J116" s="18" t="str">
        <f t="shared" si="6"/>
        <v/>
      </c>
      <c r="K116" s="18"/>
      <c r="L116" s="19" t="str">
        <f t="shared" si="7"/>
        <v/>
      </c>
      <c r="M116" s="18"/>
      <c r="N116" s="19" t="str">
        <f t="shared" si="8"/>
        <v/>
      </c>
      <c r="O116" s="15"/>
      <c r="P116" s="21" t="str">
        <f t="shared" si="9"/>
        <v/>
      </c>
    </row>
    <row r="117" spans="2:16" x14ac:dyDescent="0.2">
      <c r="B117" s="13" t="str">
        <f>IF(D117="","",COUNTA($D$5:D117))</f>
        <v/>
      </c>
      <c r="C117" s="14"/>
      <c r="D117" s="15"/>
      <c r="E117" s="16"/>
      <c r="F117" s="15"/>
      <c r="G117" s="18"/>
      <c r="H117" s="18" t="str">
        <f t="shared" si="5"/>
        <v/>
      </c>
      <c r="I117" s="18"/>
      <c r="J117" s="18" t="str">
        <f t="shared" si="6"/>
        <v/>
      </c>
      <c r="K117" s="18"/>
      <c r="L117" s="19" t="str">
        <f t="shared" si="7"/>
        <v/>
      </c>
      <c r="M117" s="18"/>
      <c r="N117" s="19" t="str">
        <f t="shared" si="8"/>
        <v/>
      </c>
      <c r="O117" s="15"/>
      <c r="P117" s="21" t="str">
        <f t="shared" si="9"/>
        <v/>
      </c>
    </row>
    <row r="118" spans="2:16" x14ac:dyDescent="0.2">
      <c r="B118" s="13" t="str">
        <f>IF(D118="","",COUNTA($D$5:D118))</f>
        <v/>
      </c>
      <c r="C118" s="14"/>
      <c r="D118" s="15"/>
      <c r="E118" s="16"/>
      <c r="F118" s="15"/>
      <c r="G118" s="18"/>
      <c r="H118" s="18" t="str">
        <f t="shared" si="5"/>
        <v/>
      </c>
      <c r="I118" s="18"/>
      <c r="J118" s="18" t="str">
        <f t="shared" si="6"/>
        <v/>
      </c>
      <c r="K118" s="18"/>
      <c r="L118" s="19" t="str">
        <f t="shared" si="7"/>
        <v/>
      </c>
      <c r="M118" s="18"/>
      <c r="N118" s="19" t="str">
        <f t="shared" si="8"/>
        <v/>
      </c>
      <c r="O118" s="15"/>
      <c r="P118" s="21" t="str">
        <f t="shared" si="9"/>
        <v/>
      </c>
    </row>
    <row r="119" spans="2:16" x14ac:dyDescent="0.2">
      <c r="B119" s="13" t="str">
        <f>IF(D119="","",COUNTA($D$5:D119))</f>
        <v/>
      </c>
      <c r="C119" s="14"/>
      <c r="D119" s="15"/>
      <c r="E119" s="16"/>
      <c r="F119" s="15"/>
      <c r="G119" s="18"/>
      <c r="H119" s="18" t="str">
        <f t="shared" si="5"/>
        <v/>
      </c>
      <c r="I119" s="18"/>
      <c r="J119" s="18" t="str">
        <f t="shared" si="6"/>
        <v/>
      </c>
      <c r="K119" s="18"/>
      <c r="L119" s="19" t="str">
        <f t="shared" si="7"/>
        <v/>
      </c>
      <c r="M119" s="18"/>
      <c r="N119" s="19" t="str">
        <f t="shared" si="8"/>
        <v/>
      </c>
      <c r="O119" s="15"/>
      <c r="P119" s="21" t="str">
        <f t="shared" si="9"/>
        <v/>
      </c>
    </row>
    <row r="120" spans="2:16" x14ac:dyDescent="0.2">
      <c r="B120" s="13" t="str">
        <f>IF(D120="","",COUNTA($D$5:D120))</f>
        <v/>
      </c>
      <c r="C120" s="14"/>
      <c r="D120" s="15"/>
      <c r="E120" s="16"/>
      <c r="F120" s="15"/>
      <c r="G120" s="18"/>
      <c r="H120" s="18" t="str">
        <f t="shared" si="5"/>
        <v/>
      </c>
      <c r="I120" s="18"/>
      <c r="J120" s="18" t="str">
        <f t="shared" si="6"/>
        <v/>
      </c>
      <c r="K120" s="18"/>
      <c r="L120" s="19" t="str">
        <f t="shared" si="7"/>
        <v/>
      </c>
      <c r="M120" s="18"/>
      <c r="N120" s="19" t="str">
        <f t="shared" si="8"/>
        <v/>
      </c>
      <c r="O120" s="15"/>
      <c r="P120" s="21" t="str">
        <f t="shared" si="9"/>
        <v/>
      </c>
    </row>
    <row r="121" spans="2:16" x14ac:dyDescent="0.2">
      <c r="B121" s="13" t="str">
        <f>IF(D121="","",COUNTA($D$5:D121))</f>
        <v/>
      </c>
      <c r="C121" s="14"/>
      <c r="D121" s="15"/>
      <c r="E121" s="16"/>
      <c r="F121" s="15"/>
      <c r="G121" s="18"/>
      <c r="H121" s="18" t="str">
        <f t="shared" si="5"/>
        <v/>
      </c>
      <c r="I121" s="18"/>
      <c r="J121" s="18" t="str">
        <f t="shared" si="6"/>
        <v/>
      </c>
      <c r="K121" s="18"/>
      <c r="L121" s="19" t="str">
        <f t="shared" si="7"/>
        <v/>
      </c>
      <c r="M121" s="18"/>
      <c r="N121" s="19" t="str">
        <f t="shared" si="8"/>
        <v/>
      </c>
      <c r="O121" s="15"/>
      <c r="P121" s="21" t="str">
        <f t="shared" si="9"/>
        <v/>
      </c>
    </row>
    <row r="122" spans="2:16" x14ac:dyDescent="0.2">
      <c r="B122" s="13" t="str">
        <f>IF(D122="","",COUNTA($D$5:D122))</f>
        <v/>
      </c>
      <c r="C122" s="14"/>
      <c r="D122" s="15"/>
      <c r="E122" s="16"/>
      <c r="F122" s="15"/>
      <c r="G122" s="18"/>
      <c r="H122" s="18" t="str">
        <f t="shared" si="5"/>
        <v/>
      </c>
      <c r="I122" s="18"/>
      <c r="J122" s="18" t="str">
        <f t="shared" si="6"/>
        <v/>
      </c>
      <c r="K122" s="18"/>
      <c r="L122" s="19" t="str">
        <f t="shared" si="7"/>
        <v/>
      </c>
      <c r="M122" s="18"/>
      <c r="N122" s="19" t="str">
        <f t="shared" si="8"/>
        <v/>
      </c>
      <c r="O122" s="15"/>
      <c r="P122" s="21" t="str">
        <f t="shared" si="9"/>
        <v/>
      </c>
    </row>
    <row r="123" spans="2:16" x14ac:dyDescent="0.2">
      <c r="B123" s="13" t="str">
        <f>IF(D123="","",COUNTA($D$5:D123))</f>
        <v/>
      </c>
      <c r="C123" s="14"/>
      <c r="D123" s="15"/>
      <c r="E123" s="16"/>
      <c r="F123" s="15"/>
      <c r="G123" s="18"/>
      <c r="H123" s="18" t="str">
        <f t="shared" si="5"/>
        <v/>
      </c>
      <c r="I123" s="18"/>
      <c r="J123" s="18" t="str">
        <f t="shared" si="6"/>
        <v/>
      </c>
      <c r="K123" s="18"/>
      <c r="L123" s="19" t="str">
        <f t="shared" si="7"/>
        <v/>
      </c>
      <c r="M123" s="18"/>
      <c r="N123" s="19" t="str">
        <f t="shared" si="8"/>
        <v/>
      </c>
      <c r="O123" s="15"/>
      <c r="P123" s="21" t="str">
        <f t="shared" si="9"/>
        <v/>
      </c>
    </row>
    <row r="124" spans="2:16" x14ac:dyDescent="0.2">
      <c r="B124" s="13" t="str">
        <f>IF(D124="","",COUNTA($D$5:D124))</f>
        <v/>
      </c>
      <c r="C124" s="14"/>
      <c r="D124" s="15"/>
      <c r="E124" s="16"/>
      <c r="F124" s="15"/>
      <c r="G124" s="18"/>
      <c r="H124" s="18" t="str">
        <f t="shared" si="5"/>
        <v/>
      </c>
      <c r="I124" s="18"/>
      <c r="J124" s="18" t="str">
        <f t="shared" si="6"/>
        <v/>
      </c>
      <c r="K124" s="18"/>
      <c r="L124" s="19" t="str">
        <f t="shared" si="7"/>
        <v/>
      </c>
      <c r="M124" s="18"/>
      <c r="N124" s="19" t="str">
        <f t="shared" si="8"/>
        <v/>
      </c>
      <c r="O124" s="15"/>
      <c r="P124" s="21" t="str">
        <f t="shared" si="9"/>
        <v/>
      </c>
    </row>
    <row r="125" spans="2:16" x14ac:dyDescent="0.2">
      <c r="B125" s="13" t="str">
        <f>IF(D125="","",COUNTA($D$5:D125))</f>
        <v/>
      </c>
      <c r="C125" s="14"/>
      <c r="D125" s="15"/>
      <c r="E125" s="16"/>
      <c r="F125" s="15"/>
      <c r="G125" s="18"/>
      <c r="H125" s="18" t="str">
        <f t="shared" si="5"/>
        <v/>
      </c>
      <c r="I125" s="18"/>
      <c r="J125" s="18" t="str">
        <f t="shared" si="6"/>
        <v/>
      </c>
      <c r="K125" s="18"/>
      <c r="L125" s="19" t="str">
        <f t="shared" si="7"/>
        <v/>
      </c>
      <c r="M125" s="18"/>
      <c r="N125" s="19" t="str">
        <f t="shared" si="8"/>
        <v/>
      </c>
      <c r="O125" s="15"/>
      <c r="P125" s="21" t="str">
        <f t="shared" si="9"/>
        <v/>
      </c>
    </row>
    <row r="126" spans="2:16" x14ac:dyDescent="0.2">
      <c r="B126" s="13" t="str">
        <f>IF(D126="","",COUNTA($D$5:D126))</f>
        <v/>
      </c>
      <c r="C126" s="14"/>
      <c r="D126" s="15"/>
      <c r="E126" s="16"/>
      <c r="F126" s="15"/>
      <c r="G126" s="18"/>
      <c r="H126" s="18" t="str">
        <f t="shared" si="5"/>
        <v/>
      </c>
      <c r="I126" s="18"/>
      <c r="J126" s="18" t="str">
        <f t="shared" si="6"/>
        <v/>
      </c>
      <c r="K126" s="18"/>
      <c r="L126" s="19" t="str">
        <f t="shared" si="7"/>
        <v/>
      </c>
      <c r="M126" s="18"/>
      <c r="N126" s="19" t="str">
        <f t="shared" si="8"/>
        <v/>
      </c>
      <c r="O126" s="15"/>
      <c r="P126" s="21" t="str">
        <f t="shared" si="9"/>
        <v/>
      </c>
    </row>
    <row r="127" spans="2:16" x14ac:dyDescent="0.2">
      <c r="B127" s="13" t="str">
        <f>IF(D127="","",COUNTA($D$5:D127))</f>
        <v/>
      </c>
      <c r="C127" s="14"/>
      <c r="D127" s="15"/>
      <c r="E127" s="16"/>
      <c r="F127" s="15"/>
      <c r="G127" s="18"/>
      <c r="H127" s="18" t="str">
        <f t="shared" si="5"/>
        <v/>
      </c>
      <c r="I127" s="18"/>
      <c r="J127" s="18" t="str">
        <f t="shared" si="6"/>
        <v/>
      </c>
      <c r="K127" s="18"/>
      <c r="L127" s="19" t="str">
        <f t="shared" si="7"/>
        <v/>
      </c>
      <c r="M127" s="18"/>
      <c r="N127" s="19" t="str">
        <f t="shared" si="8"/>
        <v/>
      </c>
      <c r="O127" s="15"/>
      <c r="P127" s="21" t="str">
        <f t="shared" si="9"/>
        <v/>
      </c>
    </row>
    <row r="128" spans="2:16" x14ac:dyDescent="0.2">
      <c r="B128" s="13" t="str">
        <f>IF(D128="","",COUNTA($D$5:D128))</f>
        <v/>
      </c>
      <c r="C128" s="14"/>
      <c r="D128" s="15"/>
      <c r="E128" s="16"/>
      <c r="F128" s="15"/>
      <c r="G128" s="18"/>
      <c r="H128" s="18" t="str">
        <f t="shared" si="5"/>
        <v/>
      </c>
      <c r="I128" s="18"/>
      <c r="J128" s="18" t="str">
        <f t="shared" si="6"/>
        <v/>
      </c>
      <c r="K128" s="18"/>
      <c r="L128" s="19" t="str">
        <f t="shared" si="7"/>
        <v/>
      </c>
      <c r="M128" s="18"/>
      <c r="N128" s="19" t="str">
        <f t="shared" si="8"/>
        <v/>
      </c>
      <c r="O128" s="15"/>
      <c r="P128" s="21" t="str">
        <f t="shared" si="9"/>
        <v/>
      </c>
    </row>
    <row r="129" spans="2:16" x14ac:dyDescent="0.2">
      <c r="B129" s="13" t="str">
        <f>IF(D129="","",COUNTA($D$5:D129))</f>
        <v/>
      </c>
      <c r="C129" s="14"/>
      <c r="D129" s="15"/>
      <c r="E129" s="16"/>
      <c r="F129" s="15"/>
      <c r="G129" s="18"/>
      <c r="H129" s="18" t="str">
        <f t="shared" si="5"/>
        <v/>
      </c>
      <c r="I129" s="18"/>
      <c r="J129" s="18" t="str">
        <f t="shared" si="6"/>
        <v/>
      </c>
      <c r="K129" s="18"/>
      <c r="L129" s="19" t="str">
        <f t="shared" si="7"/>
        <v/>
      </c>
      <c r="M129" s="18"/>
      <c r="N129" s="19" t="str">
        <f t="shared" si="8"/>
        <v/>
      </c>
      <c r="O129" s="15"/>
      <c r="P129" s="21" t="str">
        <f t="shared" si="9"/>
        <v/>
      </c>
    </row>
    <row r="130" spans="2:16" x14ac:dyDescent="0.2">
      <c r="B130" s="13" t="str">
        <f>IF(D130="","",COUNTA($D$5:D130))</f>
        <v/>
      </c>
      <c r="C130" s="14"/>
      <c r="D130" s="15"/>
      <c r="E130" s="16"/>
      <c r="F130" s="15"/>
      <c r="G130" s="18"/>
      <c r="H130" s="18" t="str">
        <f t="shared" si="5"/>
        <v/>
      </c>
      <c r="I130" s="18"/>
      <c r="J130" s="18" t="str">
        <f t="shared" si="6"/>
        <v/>
      </c>
      <c r="K130" s="18"/>
      <c r="L130" s="19" t="str">
        <f t="shared" si="7"/>
        <v/>
      </c>
      <c r="M130" s="18"/>
      <c r="N130" s="19" t="str">
        <f t="shared" si="8"/>
        <v/>
      </c>
      <c r="O130" s="15"/>
      <c r="P130" s="21" t="str">
        <f t="shared" si="9"/>
        <v/>
      </c>
    </row>
    <row r="131" spans="2:16" x14ac:dyDescent="0.2">
      <c r="B131" s="13" t="str">
        <f>IF(D131="","",COUNTA($D$5:D131))</f>
        <v/>
      </c>
      <c r="C131" s="14"/>
      <c r="D131" s="15"/>
      <c r="E131" s="16"/>
      <c r="F131" s="15"/>
      <c r="G131" s="18"/>
      <c r="H131" s="18" t="str">
        <f t="shared" si="5"/>
        <v/>
      </c>
      <c r="I131" s="18"/>
      <c r="J131" s="18" t="str">
        <f t="shared" si="6"/>
        <v/>
      </c>
      <c r="K131" s="18"/>
      <c r="L131" s="19" t="str">
        <f t="shared" si="7"/>
        <v/>
      </c>
      <c r="M131" s="18"/>
      <c r="N131" s="19" t="str">
        <f t="shared" si="8"/>
        <v/>
      </c>
      <c r="O131" s="15"/>
      <c r="P131" s="21" t="str">
        <f t="shared" si="9"/>
        <v/>
      </c>
    </row>
    <row r="132" spans="2:16" x14ac:dyDescent="0.2">
      <c r="B132" s="13" t="str">
        <f>IF(D132="","",COUNTA($D$5:D132))</f>
        <v/>
      </c>
      <c r="C132" s="14"/>
      <c r="D132" s="15"/>
      <c r="E132" s="16"/>
      <c r="F132" s="15"/>
      <c r="G132" s="18"/>
      <c r="H132" s="18" t="str">
        <f t="shared" si="5"/>
        <v/>
      </c>
      <c r="I132" s="18"/>
      <c r="J132" s="18" t="str">
        <f t="shared" si="6"/>
        <v/>
      </c>
      <c r="K132" s="18"/>
      <c r="L132" s="19" t="str">
        <f t="shared" si="7"/>
        <v/>
      </c>
      <c r="M132" s="18"/>
      <c r="N132" s="19" t="str">
        <f t="shared" si="8"/>
        <v/>
      </c>
      <c r="O132" s="15"/>
      <c r="P132" s="21" t="str">
        <f t="shared" si="9"/>
        <v/>
      </c>
    </row>
    <row r="133" spans="2:16" x14ac:dyDescent="0.2">
      <c r="B133" s="13" t="str">
        <f>IF(D133="","",COUNTA($D$5:D133))</f>
        <v/>
      </c>
      <c r="C133" s="14"/>
      <c r="D133" s="15"/>
      <c r="E133" s="16"/>
      <c r="F133" s="15"/>
      <c r="G133" s="18"/>
      <c r="H133" s="18" t="str">
        <f t="shared" ref="H133:H196" si="10">IF(G133="","",ROUND(G133*Cota1,2))</f>
        <v/>
      </c>
      <c r="I133" s="18"/>
      <c r="J133" s="18" t="str">
        <f t="shared" ref="J133:J196" si="11">IF(I133="","",ROUND(I133*Cota2,2))</f>
        <v/>
      </c>
      <c r="K133" s="18"/>
      <c r="L133" s="19" t="str">
        <f t="shared" ref="L133:L196" si="12">IF(K133="","",ROUND(K133*Cota1,2))</f>
        <v/>
      </c>
      <c r="M133" s="18"/>
      <c r="N133" s="19" t="str">
        <f t="shared" ref="N133:N196" si="13">IF(D133="","",N(G133)+N(H133)+N(I133)+N(J133)+N(K133)+N(M133))</f>
        <v/>
      </c>
      <c r="O133" s="15"/>
      <c r="P133" s="21" t="str">
        <f t="shared" ref="P133:P196" si="14">IF(AND(C133="",D133=""),"",TRIM(IF(OR(NOT(ISNUMBER(C133)),D133="",E133="",F133=""),"Date incomplete. ","")&amp;IF(COUNTIFS($D$5:$D$1004,D133,$F$5:$F$1004,F133)&gt;1,"Factură înregistrată de două ori. ","")&amp;IF(AND(N(G133)&lt;&gt;0,ABS(N(H133)-ROUND(G133*Cota1,2))&gt;0.05),"TVA 21% diferită de calcul. ","")&amp;IF(AND(N(I133)&lt;&gt;0,ABS(N(J133)-ROUND(I133*Cota2,2))&gt;0.05),"TVA 11% diferită de calcul. ","")&amp;IF(AND(LEFT(F133,2)="RO",O133&lt;&gt;"Da"),"Nu apare în SPV: cere furnizorului transmiterea în e-Factura. ","")))</f>
        <v/>
      </c>
    </row>
    <row r="134" spans="2:16" x14ac:dyDescent="0.2">
      <c r="B134" s="13" t="str">
        <f>IF(D134="","",COUNTA($D$5:D134))</f>
        <v/>
      </c>
      <c r="C134" s="14"/>
      <c r="D134" s="15"/>
      <c r="E134" s="16"/>
      <c r="F134" s="15"/>
      <c r="G134" s="18"/>
      <c r="H134" s="18" t="str">
        <f t="shared" si="10"/>
        <v/>
      </c>
      <c r="I134" s="18"/>
      <c r="J134" s="18" t="str">
        <f t="shared" si="11"/>
        <v/>
      </c>
      <c r="K134" s="18"/>
      <c r="L134" s="19" t="str">
        <f t="shared" si="12"/>
        <v/>
      </c>
      <c r="M134" s="18"/>
      <c r="N134" s="19" t="str">
        <f t="shared" si="13"/>
        <v/>
      </c>
      <c r="O134" s="15"/>
      <c r="P134" s="21" t="str">
        <f t="shared" si="14"/>
        <v/>
      </c>
    </row>
    <row r="135" spans="2:16" x14ac:dyDescent="0.2">
      <c r="B135" s="13" t="str">
        <f>IF(D135="","",COUNTA($D$5:D135))</f>
        <v/>
      </c>
      <c r="C135" s="14"/>
      <c r="D135" s="15"/>
      <c r="E135" s="16"/>
      <c r="F135" s="15"/>
      <c r="G135" s="18"/>
      <c r="H135" s="18" t="str">
        <f t="shared" si="10"/>
        <v/>
      </c>
      <c r="I135" s="18"/>
      <c r="J135" s="18" t="str">
        <f t="shared" si="11"/>
        <v/>
      </c>
      <c r="K135" s="18"/>
      <c r="L135" s="19" t="str">
        <f t="shared" si="12"/>
        <v/>
      </c>
      <c r="M135" s="18"/>
      <c r="N135" s="19" t="str">
        <f t="shared" si="13"/>
        <v/>
      </c>
      <c r="O135" s="15"/>
      <c r="P135" s="21" t="str">
        <f t="shared" si="14"/>
        <v/>
      </c>
    </row>
    <row r="136" spans="2:16" x14ac:dyDescent="0.2">
      <c r="B136" s="13" t="str">
        <f>IF(D136="","",COUNTA($D$5:D136))</f>
        <v/>
      </c>
      <c r="C136" s="14"/>
      <c r="D136" s="15"/>
      <c r="E136" s="16"/>
      <c r="F136" s="15"/>
      <c r="G136" s="18"/>
      <c r="H136" s="18" t="str">
        <f t="shared" si="10"/>
        <v/>
      </c>
      <c r="I136" s="18"/>
      <c r="J136" s="18" t="str">
        <f t="shared" si="11"/>
        <v/>
      </c>
      <c r="K136" s="18"/>
      <c r="L136" s="19" t="str">
        <f t="shared" si="12"/>
        <v/>
      </c>
      <c r="M136" s="18"/>
      <c r="N136" s="19" t="str">
        <f t="shared" si="13"/>
        <v/>
      </c>
      <c r="O136" s="15"/>
      <c r="P136" s="21" t="str">
        <f t="shared" si="14"/>
        <v/>
      </c>
    </row>
    <row r="137" spans="2:16" x14ac:dyDescent="0.2">
      <c r="B137" s="13" t="str">
        <f>IF(D137="","",COUNTA($D$5:D137))</f>
        <v/>
      </c>
      <c r="C137" s="14"/>
      <c r="D137" s="15"/>
      <c r="E137" s="16"/>
      <c r="F137" s="15"/>
      <c r="G137" s="18"/>
      <c r="H137" s="18" t="str">
        <f t="shared" si="10"/>
        <v/>
      </c>
      <c r="I137" s="18"/>
      <c r="J137" s="18" t="str">
        <f t="shared" si="11"/>
        <v/>
      </c>
      <c r="K137" s="18"/>
      <c r="L137" s="19" t="str">
        <f t="shared" si="12"/>
        <v/>
      </c>
      <c r="M137" s="18"/>
      <c r="N137" s="19" t="str">
        <f t="shared" si="13"/>
        <v/>
      </c>
      <c r="O137" s="15"/>
      <c r="P137" s="21" t="str">
        <f t="shared" si="14"/>
        <v/>
      </c>
    </row>
    <row r="138" spans="2:16" x14ac:dyDescent="0.2">
      <c r="B138" s="13" t="str">
        <f>IF(D138="","",COUNTA($D$5:D138))</f>
        <v/>
      </c>
      <c r="C138" s="14"/>
      <c r="D138" s="15"/>
      <c r="E138" s="16"/>
      <c r="F138" s="15"/>
      <c r="G138" s="18"/>
      <c r="H138" s="18" t="str">
        <f t="shared" si="10"/>
        <v/>
      </c>
      <c r="I138" s="18"/>
      <c r="J138" s="18" t="str">
        <f t="shared" si="11"/>
        <v/>
      </c>
      <c r="K138" s="18"/>
      <c r="L138" s="19" t="str">
        <f t="shared" si="12"/>
        <v/>
      </c>
      <c r="M138" s="18"/>
      <c r="N138" s="19" t="str">
        <f t="shared" si="13"/>
        <v/>
      </c>
      <c r="O138" s="15"/>
      <c r="P138" s="21" t="str">
        <f t="shared" si="14"/>
        <v/>
      </c>
    </row>
    <row r="139" spans="2:16" x14ac:dyDescent="0.2">
      <c r="B139" s="13" t="str">
        <f>IF(D139="","",COUNTA($D$5:D139))</f>
        <v/>
      </c>
      <c r="C139" s="14"/>
      <c r="D139" s="15"/>
      <c r="E139" s="16"/>
      <c r="F139" s="15"/>
      <c r="G139" s="18"/>
      <c r="H139" s="18" t="str">
        <f t="shared" si="10"/>
        <v/>
      </c>
      <c r="I139" s="18"/>
      <c r="J139" s="18" t="str">
        <f t="shared" si="11"/>
        <v/>
      </c>
      <c r="K139" s="18"/>
      <c r="L139" s="19" t="str">
        <f t="shared" si="12"/>
        <v/>
      </c>
      <c r="M139" s="18"/>
      <c r="N139" s="19" t="str">
        <f t="shared" si="13"/>
        <v/>
      </c>
      <c r="O139" s="15"/>
      <c r="P139" s="21" t="str">
        <f t="shared" si="14"/>
        <v/>
      </c>
    </row>
    <row r="140" spans="2:16" x14ac:dyDescent="0.2">
      <c r="B140" s="13" t="str">
        <f>IF(D140="","",COUNTA($D$5:D140))</f>
        <v/>
      </c>
      <c r="C140" s="14"/>
      <c r="D140" s="15"/>
      <c r="E140" s="16"/>
      <c r="F140" s="15"/>
      <c r="G140" s="18"/>
      <c r="H140" s="18" t="str">
        <f t="shared" si="10"/>
        <v/>
      </c>
      <c r="I140" s="18"/>
      <c r="J140" s="18" t="str">
        <f t="shared" si="11"/>
        <v/>
      </c>
      <c r="K140" s="18"/>
      <c r="L140" s="19" t="str">
        <f t="shared" si="12"/>
        <v/>
      </c>
      <c r="M140" s="18"/>
      <c r="N140" s="19" t="str">
        <f t="shared" si="13"/>
        <v/>
      </c>
      <c r="O140" s="15"/>
      <c r="P140" s="21" t="str">
        <f t="shared" si="14"/>
        <v/>
      </c>
    </row>
    <row r="141" spans="2:16" x14ac:dyDescent="0.2">
      <c r="B141" s="13" t="str">
        <f>IF(D141="","",COUNTA($D$5:D141))</f>
        <v/>
      </c>
      <c r="C141" s="14"/>
      <c r="D141" s="15"/>
      <c r="E141" s="16"/>
      <c r="F141" s="15"/>
      <c r="G141" s="18"/>
      <c r="H141" s="18" t="str">
        <f t="shared" si="10"/>
        <v/>
      </c>
      <c r="I141" s="18"/>
      <c r="J141" s="18" t="str">
        <f t="shared" si="11"/>
        <v/>
      </c>
      <c r="K141" s="18"/>
      <c r="L141" s="19" t="str">
        <f t="shared" si="12"/>
        <v/>
      </c>
      <c r="M141" s="18"/>
      <c r="N141" s="19" t="str">
        <f t="shared" si="13"/>
        <v/>
      </c>
      <c r="O141" s="15"/>
      <c r="P141" s="21" t="str">
        <f t="shared" si="14"/>
        <v/>
      </c>
    </row>
    <row r="142" spans="2:16" x14ac:dyDescent="0.2">
      <c r="B142" s="13" t="str">
        <f>IF(D142="","",COUNTA($D$5:D142))</f>
        <v/>
      </c>
      <c r="C142" s="14"/>
      <c r="D142" s="15"/>
      <c r="E142" s="16"/>
      <c r="F142" s="15"/>
      <c r="G142" s="18"/>
      <c r="H142" s="18" t="str">
        <f t="shared" si="10"/>
        <v/>
      </c>
      <c r="I142" s="18"/>
      <c r="J142" s="18" t="str">
        <f t="shared" si="11"/>
        <v/>
      </c>
      <c r="K142" s="18"/>
      <c r="L142" s="19" t="str">
        <f t="shared" si="12"/>
        <v/>
      </c>
      <c r="M142" s="18"/>
      <c r="N142" s="19" t="str">
        <f t="shared" si="13"/>
        <v/>
      </c>
      <c r="O142" s="15"/>
      <c r="P142" s="21" t="str">
        <f t="shared" si="14"/>
        <v/>
      </c>
    </row>
    <row r="143" spans="2:16" x14ac:dyDescent="0.2">
      <c r="B143" s="13" t="str">
        <f>IF(D143="","",COUNTA($D$5:D143))</f>
        <v/>
      </c>
      <c r="C143" s="14"/>
      <c r="D143" s="15"/>
      <c r="E143" s="16"/>
      <c r="F143" s="15"/>
      <c r="G143" s="18"/>
      <c r="H143" s="18" t="str">
        <f t="shared" si="10"/>
        <v/>
      </c>
      <c r="I143" s="18"/>
      <c r="J143" s="18" t="str">
        <f t="shared" si="11"/>
        <v/>
      </c>
      <c r="K143" s="18"/>
      <c r="L143" s="19" t="str">
        <f t="shared" si="12"/>
        <v/>
      </c>
      <c r="M143" s="18"/>
      <c r="N143" s="19" t="str">
        <f t="shared" si="13"/>
        <v/>
      </c>
      <c r="O143" s="15"/>
      <c r="P143" s="21" t="str">
        <f t="shared" si="14"/>
        <v/>
      </c>
    </row>
    <row r="144" spans="2:16" x14ac:dyDescent="0.2">
      <c r="B144" s="13" t="str">
        <f>IF(D144="","",COUNTA($D$5:D144))</f>
        <v/>
      </c>
      <c r="C144" s="14"/>
      <c r="D144" s="15"/>
      <c r="E144" s="16"/>
      <c r="F144" s="15"/>
      <c r="G144" s="18"/>
      <c r="H144" s="18" t="str">
        <f t="shared" si="10"/>
        <v/>
      </c>
      <c r="I144" s="18"/>
      <c r="J144" s="18" t="str">
        <f t="shared" si="11"/>
        <v/>
      </c>
      <c r="K144" s="18"/>
      <c r="L144" s="19" t="str">
        <f t="shared" si="12"/>
        <v/>
      </c>
      <c r="M144" s="18"/>
      <c r="N144" s="19" t="str">
        <f t="shared" si="13"/>
        <v/>
      </c>
      <c r="O144" s="15"/>
      <c r="P144" s="21" t="str">
        <f t="shared" si="14"/>
        <v/>
      </c>
    </row>
    <row r="145" spans="2:16" x14ac:dyDescent="0.2">
      <c r="B145" s="13" t="str">
        <f>IF(D145="","",COUNTA($D$5:D145))</f>
        <v/>
      </c>
      <c r="C145" s="14"/>
      <c r="D145" s="15"/>
      <c r="E145" s="16"/>
      <c r="F145" s="15"/>
      <c r="G145" s="18"/>
      <c r="H145" s="18" t="str">
        <f t="shared" si="10"/>
        <v/>
      </c>
      <c r="I145" s="18"/>
      <c r="J145" s="18" t="str">
        <f t="shared" si="11"/>
        <v/>
      </c>
      <c r="K145" s="18"/>
      <c r="L145" s="19" t="str">
        <f t="shared" si="12"/>
        <v/>
      </c>
      <c r="M145" s="18"/>
      <c r="N145" s="19" t="str">
        <f t="shared" si="13"/>
        <v/>
      </c>
      <c r="O145" s="15"/>
      <c r="P145" s="21" t="str">
        <f t="shared" si="14"/>
        <v/>
      </c>
    </row>
    <row r="146" spans="2:16" x14ac:dyDescent="0.2">
      <c r="B146" s="13" t="str">
        <f>IF(D146="","",COUNTA($D$5:D146))</f>
        <v/>
      </c>
      <c r="C146" s="14"/>
      <c r="D146" s="15"/>
      <c r="E146" s="16"/>
      <c r="F146" s="15"/>
      <c r="G146" s="18"/>
      <c r="H146" s="18" t="str">
        <f t="shared" si="10"/>
        <v/>
      </c>
      <c r="I146" s="18"/>
      <c r="J146" s="18" t="str">
        <f t="shared" si="11"/>
        <v/>
      </c>
      <c r="K146" s="18"/>
      <c r="L146" s="19" t="str">
        <f t="shared" si="12"/>
        <v/>
      </c>
      <c r="M146" s="18"/>
      <c r="N146" s="19" t="str">
        <f t="shared" si="13"/>
        <v/>
      </c>
      <c r="O146" s="15"/>
      <c r="P146" s="21" t="str">
        <f t="shared" si="14"/>
        <v/>
      </c>
    </row>
    <row r="147" spans="2:16" x14ac:dyDescent="0.2">
      <c r="B147" s="13" t="str">
        <f>IF(D147="","",COUNTA($D$5:D147))</f>
        <v/>
      </c>
      <c r="C147" s="14"/>
      <c r="D147" s="15"/>
      <c r="E147" s="16"/>
      <c r="F147" s="15"/>
      <c r="G147" s="18"/>
      <c r="H147" s="18" t="str">
        <f t="shared" si="10"/>
        <v/>
      </c>
      <c r="I147" s="18"/>
      <c r="J147" s="18" t="str">
        <f t="shared" si="11"/>
        <v/>
      </c>
      <c r="K147" s="18"/>
      <c r="L147" s="19" t="str">
        <f t="shared" si="12"/>
        <v/>
      </c>
      <c r="M147" s="18"/>
      <c r="N147" s="19" t="str">
        <f t="shared" si="13"/>
        <v/>
      </c>
      <c r="O147" s="15"/>
      <c r="P147" s="21" t="str">
        <f t="shared" si="14"/>
        <v/>
      </c>
    </row>
    <row r="148" spans="2:16" x14ac:dyDescent="0.2">
      <c r="B148" s="13" t="str">
        <f>IF(D148="","",COUNTA($D$5:D148))</f>
        <v/>
      </c>
      <c r="C148" s="14"/>
      <c r="D148" s="15"/>
      <c r="E148" s="16"/>
      <c r="F148" s="15"/>
      <c r="G148" s="18"/>
      <c r="H148" s="18" t="str">
        <f t="shared" si="10"/>
        <v/>
      </c>
      <c r="I148" s="18"/>
      <c r="J148" s="18" t="str">
        <f t="shared" si="11"/>
        <v/>
      </c>
      <c r="K148" s="18"/>
      <c r="L148" s="19" t="str">
        <f t="shared" si="12"/>
        <v/>
      </c>
      <c r="M148" s="18"/>
      <c r="N148" s="19" t="str">
        <f t="shared" si="13"/>
        <v/>
      </c>
      <c r="O148" s="15"/>
      <c r="P148" s="21" t="str">
        <f t="shared" si="14"/>
        <v/>
      </c>
    </row>
    <row r="149" spans="2:16" x14ac:dyDescent="0.2">
      <c r="B149" s="13" t="str">
        <f>IF(D149="","",COUNTA($D$5:D149))</f>
        <v/>
      </c>
      <c r="C149" s="14"/>
      <c r="D149" s="15"/>
      <c r="E149" s="16"/>
      <c r="F149" s="15"/>
      <c r="G149" s="18"/>
      <c r="H149" s="18" t="str">
        <f t="shared" si="10"/>
        <v/>
      </c>
      <c r="I149" s="18"/>
      <c r="J149" s="18" t="str">
        <f t="shared" si="11"/>
        <v/>
      </c>
      <c r="K149" s="18"/>
      <c r="L149" s="19" t="str">
        <f t="shared" si="12"/>
        <v/>
      </c>
      <c r="M149" s="18"/>
      <c r="N149" s="19" t="str">
        <f t="shared" si="13"/>
        <v/>
      </c>
      <c r="O149" s="15"/>
      <c r="P149" s="21" t="str">
        <f t="shared" si="14"/>
        <v/>
      </c>
    </row>
    <row r="150" spans="2:16" x14ac:dyDescent="0.2">
      <c r="B150" s="13" t="str">
        <f>IF(D150="","",COUNTA($D$5:D150))</f>
        <v/>
      </c>
      <c r="C150" s="14"/>
      <c r="D150" s="15"/>
      <c r="E150" s="16"/>
      <c r="F150" s="15"/>
      <c r="G150" s="18"/>
      <c r="H150" s="18" t="str">
        <f t="shared" si="10"/>
        <v/>
      </c>
      <c r="I150" s="18"/>
      <c r="J150" s="18" t="str">
        <f t="shared" si="11"/>
        <v/>
      </c>
      <c r="K150" s="18"/>
      <c r="L150" s="19" t="str">
        <f t="shared" si="12"/>
        <v/>
      </c>
      <c r="M150" s="18"/>
      <c r="N150" s="19" t="str">
        <f t="shared" si="13"/>
        <v/>
      </c>
      <c r="O150" s="15"/>
      <c r="P150" s="21" t="str">
        <f t="shared" si="14"/>
        <v/>
      </c>
    </row>
    <row r="151" spans="2:16" x14ac:dyDescent="0.2">
      <c r="B151" s="13" t="str">
        <f>IF(D151="","",COUNTA($D$5:D151))</f>
        <v/>
      </c>
      <c r="C151" s="14"/>
      <c r="D151" s="15"/>
      <c r="E151" s="16"/>
      <c r="F151" s="15"/>
      <c r="G151" s="18"/>
      <c r="H151" s="18" t="str">
        <f t="shared" si="10"/>
        <v/>
      </c>
      <c r="I151" s="18"/>
      <c r="J151" s="18" t="str">
        <f t="shared" si="11"/>
        <v/>
      </c>
      <c r="K151" s="18"/>
      <c r="L151" s="19" t="str">
        <f t="shared" si="12"/>
        <v/>
      </c>
      <c r="M151" s="18"/>
      <c r="N151" s="19" t="str">
        <f t="shared" si="13"/>
        <v/>
      </c>
      <c r="O151" s="15"/>
      <c r="P151" s="21" t="str">
        <f t="shared" si="14"/>
        <v/>
      </c>
    </row>
    <row r="152" spans="2:16" x14ac:dyDescent="0.2">
      <c r="B152" s="13" t="str">
        <f>IF(D152="","",COUNTA($D$5:D152))</f>
        <v/>
      </c>
      <c r="C152" s="14"/>
      <c r="D152" s="15"/>
      <c r="E152" s="16"/>
      <c r="F152" s="15"/>
      <c r="G152" s="18"/>
      <c r="H152" s="18" t="str">
        <f t="shared" si="10"/>
        <v/>
      </c>
      <c r="I152" s="18"/>
      <c r="J152" s="18" t="str">
        <f t="shared" si="11"/>
        <v/>
      </c>
      <c r="K152" s="18"/>
      <c r="L152" s="19" t="str">
        <f t="shared" si="12"/>
        <v/>
      </c>
      <c r="M152" s="18"/>
      <c r="N152" s="19" t="str">
        <f t="shared" si="13"/>
        <v/>
      </c>
      <c r="O152" s="15"/>
      <c r="P152" s="21" t="str">
        <f t="shared" si="14"/>
        <v/>
      </c>
    </row>
    <row r="153" spans="2:16" x14ac:dyDescent="0.2">
      <c r="B153" s="13" t="str">
        <f>IF(D153="","",COUNTA($D$5:D153))</f>
        <v/>
      </c>
      <c r="C153" s="14"/>
      <c r="D153" s="15"/>
      <c r="E153" s="16"/>
      <c r="F153" s="15"/>
      <c r="G153" s="18"/>
      <c r="H153" s="18" t="str">
        <f t="shared" si="10"/>
        <v/>
      </c>
      <c r="I153" s="18"/>
      <c r="J153" s="18" t="str">
        <f t="shared" si="11"/>
        <v/>
      </c>
      <c r="K153" s="18"/>
      <c r="L153" s="19" t="str">
        <f t="shared" si="12"/>
        <v/>
      </c>
      <c r="M153" s="18"/>
      <c r="N153" s="19" t="str">
        <f t="shared" si="13"/>
        <v/>
      </c>
      <c r="O153" s="15"/>
      <c r="P153" s="21" t="str">
        <f t="shared" si="14"/>
        <v/>
      </c>
    </row>
    <row r="154" spans="2:16" x14ac:dyDescent="0.2">
      <c r="B154" s="13" t="str">
        <f>IF(D154="","",COUNTA($D$5:D154))</f>
        <v/>
      </c>
      <c r="C154" s="14"/>
      <c r="D154" s="15"/>
      <c r="E154" s="16"/>
      <c r="F154" s="15"/>
      <c r="G154" s="18"/>
      <c r="H154" s="18" t="str">
        <f t="shared" si="10"/>
        <v/>
      </c>
      <c r="I154" s="18"/>
      <c r="J154" s="18" t="str">
        <f t="shared" si="11"/>
        <v/>
      </c>
      <c r="K154" s="18"/>
      <c r="L154" s="19" t="str">
        <f t="shared" si="12"/>
        <v/>
      </c>
      <c r="M154" s="18"/>
      <c r="N154" s="19" t="str">
        <f t="shared" si="13"/>
        <v/>
      </c>
      <c r="O154" s="15"/>
      <c r="P154" s="21" t="str">
        <f t="shared" si="14"/>
        <v/>
      </c>
    </row>
    <row r="155" spans="2:16" x14ac:dyDescent="0.2">
      <c r="B155" s="13" t="str">
        <f>IF(D155="","",COUNTA($D$5:D155))</f>
        <v/>
      </c>
      <c r="C155" s="14"/>
      <c r="D155" s="15"/>
      <c r="E155" s="16"/>
      <c r="F155" s="15"/>
      <c r="G155" s="18"/>
      <c r="H155" s="18" t="str">
        <f t="shared" si="10"/>
        <v/>
      </c>
      <c r="I155" s="18"/>
      <c r="J155" s="18" t="str">
        <f t="shared" si="11"/>
        <v/>
      </c>
      <c r="K155" s="18"/>
      <c r="L155" s="19" t="str">
        <f t="shared" si="12"/>
        <v/>
      </c>
      <c r="M155" s="18"/>
      <c r="N155" s="19" t="str">
        <f t="shared" si="13"/>
        <v/>
      </c>
      <c r="O155" s="15"/>
      <c r="P155" s="21" t="str">
        <f t="shared" si="14"/>
        <v/>
      </c>
    </row>
    <row r="156" spans="2:16" x14ac:dyDescent="0.2">
      <c r="B156" s="13" t="str">
        <f>IF(D156="","",COUNTA($D$5:D156))</f>
        <v/>
      </c>
      <c r="C156" s="14"/>
      <c r="D156" s="15"/>
      <c r="E156" s="16"/>
      <c r="F156" s="15"/>
      <c r="G156" s="18"/>
      <c r="H156" s="18" t="str">
        <f t="shared" si="10"/>
        <v/>
      </c>
      <c r="I156" s="18"/>
      <c r="J156" s="18" t="str">
        <f t="shared" si="11"/>
        <v/>
      </c>
      <c r="K156" s="18"/>
      <c r="L156" s="19" t="str">
        <f t="shared" si="12"/>
        <v/>
      </c>
      <c r="M156" s="18"/>
      <c r="N156" s="19" t="str">
        <f t="shared" si="13"/>
        <v/>
      </c>
      <c r="O156" s="15"/>
      <c r="P156" s="21" t="str">
        <f t="shared" si="14"/>
        <v/>
      </c>
    </row>
    <row r="157" spans="2:16" x14ac:dyDescent="0.2">
      <c r="B157" s="13" t="str">
        <f>IF(D157="","",COUNTA($D$5:D157))</f>
        <v/>
      </c>
      <c r="C157" s="14"/>
      <c r="D157" s="15"/>
      <c r="E157" s="16"/>
      <c r="F157" s="15"/>
      <c r="G157" s="18"/>
      <c r="H157" s="18" t="str">
        <f t="shared" si="10"/>
        <v/>
      </c>
      <c r="I157" s="18"/>
      <c r="J157" s="18" t="str">
        <f t="shared" si="11"/>
        <v/>
      </c>
      <c r="K157" s="18"/>
      <c r="L157" s="19" t="str">
        <f t="shared" si="12"/>
        <v/>
      </c>
      <c r="M157" s="18"/>
      <c r="N157" s="19" t="str">
        <f t="shared" si="13"/>
        <v/>
      </c>
      <c r="O157" s="15"/>
      <c r="P157" s="21" t="str">
        <f t="shared" si="14"/>
        <v/>
      </c>
    </row>
    <row r="158" spans="2:16" x14ac:dyDescent="0.2">
      <c r="B158" s="13" t="str">
        <f>IF(D158="","",COUNTA($D$5:D158))</f>
        <v/>
      </c>
      <c r="C158" s="14"/>
      <c r="D158" s="15"/>
      <c r="E158" s="16"/>
      <c r="F158" s="15"/>
      <c r="G158" s="18"/>
      <c r="H158" s="18" t="str">
        <f t="shared" si="10"/>
        <v/>
      </c>
      <c r="I158" s="18"/>
      <c r="J158" s="18" t="str">
        <f t="shared" si="11"/>
        <v/>
      </c>
      <c r="K158" s="18"/>
      <c r="L158" s="19" t="str">
        <f t="shared" si="12"/>
        <v/>
      </c>
      <c r="M158" s="18"/>
      <c r="N158" s="19" t="str">
        <f t="shared" si="13"/>
        <v/>
      </c>
      <c r="O158" s="15"/>
      <c r="P158" s="21" t="str">
        <f t="shared" si="14"/>
        <v/>
      </c>
    </row>
    <row r="159" spans="2:16" x14ac:dyDescent="0.2">
      <c r="B159" s="13" t="str">
        <f>IF(D159="","",COUNTA($D$5:D159))</f>
        <v/>
      </c>
      <c r="C159" s="14"/>
      <c r="D159" s="15"/>
      <c r="E159" s="16"/>
      <c r="F159" s="15"/>
      <c r="G159" s="18"/>
      <c r="H159" s="18" t="str">
        <f t="shared" si="10"/>
        <v/>
      </c>
      <c r="I159" s="18"/>
      <c r="J159" s="18" t="str">
        <f t="shared" si="11"/>
        <v/>
      </c>
      <c r="K159" s="18"/>
      <c r="L159" s="19" t="str">
        <f t="shared" si="12"/>
        <v/>
      </c>
      <c r="M159" s="18"/>
      <c r="N159" s="19" t="str">
        <f t="shared" si="13"/>
        <v/>
      </c>
      <c r="O159" s="15"/>
      <c r="P159" s="21" t="str">
        <f t="shared" si="14"/>
        <v/>
      </c>
    </row>
    <row r="160" spans="2:16" x14ac:dyDescent="0.2">
      <c r="B160" s="13" t="str">
        <f>IF(D160="","",COUNTA($D$5:D160))</f>
        <v/>
      </c>
      <c r="C160" s="14"/>
      <c r="D160" s="15"/>
      <c r="E160" s="16"/>
      <c r="F160" s="15"/>
      <c r="G160" s="18"/>
      <c r="H160" s="18" t="str">
        <f t="shared" si="10"/>
        <v/>
      </c>
      <c r="I160" s="18"/>
      <c r="J160" s="18" t="str">
        <f t="shared" si="11"/>
        <v/>
      </c>
      <c r="K160" s="18"/>
      <c r="L160" s="19" t="str">
        <f t="shared" si="12"/>
        <v/>
      </c>
      <c r="M160" s="18"/>
      <c r="N160" s="19" t="str">
        <f t="shared" si="13"/>
        <v/>
      </c>
      <c r="O160" s="15"/>
      <c r="P160" s="21" t="str">
        <f t="shared" si="14"/>
        <v/>
      </c>
    </row>
    <row r="161" spans="2:16" x14ac:dyDescent="0.2">
      <c r="B161" s="13" t="str">
        <f>IF(D161="","",COUNTA($D$5:D161))</f>
        <v/>
      </c>
      <c r="C161" s="14"/>
      <c r="D161" s="15"/>
      <c r="E161" s="16"/>
      <c r="F161" s="15"/>
      <c r="G161" s="18"/>
      <c r="H161" s="18" t="str">
        <f t="shared" si="10"/>
        <v/>
      </c>
      <c r="I161" s="18"/>
      <c r="J161" s="18" t="str">
        <f t="shared" si="11"/>
        <v/>
      </c>
      <c r="K161" s="18"/>
      <c r="L161" s="19" t="str">
        <f t="shared" si="12"/>
        <v/>
      </c>
      <c r="M161" s="18"/>
      <c r="N161" s="19" t="str">
        <f t="shared" si="13"/>
        <v/>
      </c>
      <c r="O161" s="15"/>
      <c r="P161" s="21" t="str">
        <f t="shared" si="14"/>
        <v/>
      </c>
    </row>
    <row r="162" spans="2:16" x14ac:dyDescent="0.2">
      <c r="B162" s="13" t="str">
        <f>IF(D162="","",COUNTA($D$5:D162))</f>
        <v/>
      </c>
      <c r="C162" s="14"/>
      <c r="D162" s="15"/>
      <c r="E162" s="16"/>
      <c r="F162" s="15"/>
      <c r="G162" s="18"/>
      <c r="H162" s="18" t="str">
        <f t="shared" si="10"/>
        <v/>
      </c>
      <c r="I162" s="18"/>
      <c r="J162" s="18" t="str">
        <f t="shared" si="11"/>
        <v/>
      </c>
      <c r="K162" s="18"/>
      <c r="L162" s="19" t="str">
        <f t="shared" si="12"/>
        <v/>
      </c>
      <c r="M162" s="18"/>
      <c r="N162" s="19" t="str">
        <f t="shared" si="13"/>
        <v/>
      </c>
      <c r="O162" s="15"/>
      <c r="P162" s="21" t="str">
        <f t="shared" si="14"/>
        <v/>
      </c>
    </row>
    <row r="163" spans="2:16" x14ac:dyDescent="0.2">
      <c r="B163" s="13" t="str">
        <f>IF(D163="","",COUNTA($D$5:D163))</f>
        <v/>
      </c>
      <c r="C163" s="14"/>
      <c r="D163" s="15"/>
      <c r="E163" s="16"/>
      <c r="F163" s="15"/>
      <c r="G163" s="18"/>
      <c r="H163" s="18" t="str">
        <f t="shared" si="10"/>
        <v/>
      </c>
      <c r="I163" s="18"/>
      <c r="J163" s="18" t="str">
        <f t="shared" si="11"/>
        <v/>
      </c>
      <c r="K163" s="18"/>
      <c r="L163" s="19" t="str">
        <f t="shared" si="12"/>
        <v/>
      </c>
      <c r="M163" s="18"/>
      <c r="N163" s="19" t="str">
        <f t="shared" si="13"/>
        <v/>
      </c>
      <c r="O163" s="15"/>
      <c r="P163" s="21" t="str">
        <f t="shared" si="14"/>
        <v/>
      </c>
    </row>
    <row r="164" spans="2:16" x14ac:dyDescent="0.2">
      <c r="B164" s="13" t="str">
        <f>IF(D164="","",COUNTA($D$5:D164))</f>
        <v/>
      </c>
      <c r="C164" s="14"/>
      <c r="D164" s="15"/>
      <c r="E164" s="16"/>
      <c r="F164" s="15"/>
      <c r="G164" s="18"/>
      <c r="H164" s="18" t="str">
        <f t="shared" si="10"/>
        <v/>
      </c>
      <c r="I164" s="18"/>
      <c r="J164" s="18" t="str">
        <f t="shared" si="11"/>
        <v/>
      </c>
      <c r="K164" s="18"/>
      <c r="L164" s="19" t="str">
        <f t="shared" si="12"/>
        <v/>
      </c>
      <c r="M164" s="18"/>
      <c r="N164" s="19" t="str">
        <f t="shared" si="13"/>
        <v/>
      </c>
      <c r="O164" s="15"/>
      <c r="P164" s="21" t="str">
        <f t="shared" si="14"/>
        <v/>
      </c>
    </row>
    <row r="165" spans="2:16" x14ac:dyDescent="0.2">
      <c r="B165" s="13" t="str">
        <f>IF(D165="","",COUNTA($D$5:D165))</f>
        <v/>
      </c>
      <c r="C165" s="14"/>
      <c r="D165" s="15"/>
      <c r="E165" s="16"/>
      <c r="F165" s="15"/>
      <c r="G165" s="18"/>
      <c r="H165" s="18" t="str">
        <f t="shared" si="10"/>
        <v/>
      </c>
      <c r="I165" s="18"/>
      <c r="J165" s="18" t="str">
        <f t="shared" si="11"/>
        <v/>
      </c>
      <c r="K165" s="18"/>
      <c r="L165" s="19" t="str">
        <f t="shared" si="12"/>
        <v/>
      </c>
      <c r="M165" s="18"/>
      <c r="N165" s="19" t="str">
        <f t="shared" si="13"/>
        <v/>
      </c>
      <c r="O165" s="15"/>
      <c r="P165" s="21" t="str">
        <f t="shared" si="14"/>
        <v/>
      </c>
    </row>
    <row r="166" spans="2:16" x14ac:dyDescent="0.2">
      <c r="B166" s="13" t="str">
        <f>IF(D166="","",COUNTA($D$5:D166))</f>
        <v/>
      </c>
      <c r="C166" s="14"/>
      <c r="D166" s="15"/>
      <c r="E166" s="16"/>
      <c r="F166" s="15"/>
      <c r="G166" s="18"/>
      <c r="H166" s="18" t="str">
        <f t="shared" si="10"/>
        <v/>
      </c>
      <c r="I166" s="18"/>
      <c r="J166" s="18" t="str">
        <f t="shared" si="11"/>
        <v/>
      </c>
      <c r="K166" s="18"/>
      <c r="L166" s="19" t="str">
        <f t="shared" si="12"/>
        <v/>
      </c>
      <c r="M166" s="18"/>
      <c r="N166" s="19" t="str">
        <f t="shared" si="13"/>
        <v/>
      </c>
      <c r="O166" s="15"/>
      <c r="P166" s="21" t="str">
        <f t="shared" si="14"/>
        <v/>
      </c>
    </row>
    <row r="167" spans="2:16" x14ac:dyDescent="0.2">
      <c r="B167" s="13" t="str">
        <f>IF(D167="","",COUNTA($D$5:D167))</f>
        <v/>
      </c>
      <c r="C167" s="14"/>
      <c r="D167" s="15"/>
      <c r="E167" s="16"/>
      <c r="F167" s="15"/>
      <c r="G167" s="18"/>
      <c r="H167" s="18" t="str">
        <f t="shared" si="10"/>
        <v/>
      </c>
      <c r="I167" s="18"/>
      <c r="J167" s="18" t="str">
        <f t="shared" si="11"/>
        <v/>
      </c>
      <c r="K167" s="18"/>
      <c r="L167" s="19" t="str">
        <f t="shared" si="12"/>
        <v/>
      </c>
      <c r="M167" s="18"/>
      <c r="N167" s="19" t="str">
        <f t="shared" si="13"/>
        <v/>
      </c>
      <c r="O167" s="15"/>
      <c r="P167" s="21" t="str">
        <f t="shared" si="14"/>
        <v/>
      </c>
    </row>
    <row r="168" spans="2:16" x14ac:dyDescent="0.2">
      <c r="B168" s="13" t="str">
        <f>IF(D168="","",COUNTA($D$5:D168))</f>
        <v/>
      </c>
      <c r="C168" s="14"/>
      <c r="D168" s="15"/>
      <c r="E168" s="16"/>
      <c r="F168" s="15"/>
      <c r="G168" s="18"/>
      <c r="H168" s="18" t="str">
        <f t="shared" si="10"/>
        <v/>
      </c>
      <c r="I168" s="18"/>
      <c r="J168" s="18" t="str">
        <f t="shared" si="11"/>
        <v/>
      </c>
      <c r="K168" s="18"/>
      <c r="L168" s="19" t="str">
        <f t="shared" si="12"/>
        <v/>
      </c>
      <c r="M168" s="18"/>
      <c r="N168" s="19" t="str">
        <f t="shared" si="13"/>
        <v/>
      </c>
      <c r="O168" s="15"/>
      <c r="P168" s="21" t="str">
        <f t="shared" si="14"/>
        <v/>
      </c>
    </row>
    <row r="169" spans="2:16" x14ac:dyDescent="0.2">
      <c r="B169" s="13" t="str">
        <f>IF(D169="","",COUNTA($D$5:D169))</f>
        <v/>
      </c>
      <c r="C169" s="14"/>
      <c r="D169" s="15"/>
      <c r="E169" s="16"/>
      <c r="F169" s="15"/>
      <c r="G169" s="18"/>
      <c r="H169" s="18" t="str">
        <f t="shared" si="10"/>
        <v/>
      </c>
      <c r="I169" s="18"/>
      <c r="J169" s="18" t="str">
        <f t="shared" si="11"/>
        <v/>
      </c>
      <c r="K169" s="18"/>
      <c r="L169" s="19" t="str">
        <f t="shared" si="12"/>
        <v/>
      </c>
      <c r="M169" s="18"/>
      <c r="N169" s="19" t="str">
        <f t="shared" si="13"/>
        <v/>
      </c>
      <c r="O169" s="15"/>
      <c r="P169" s="21" t="str">
        <f t="shared" si="14"/>
        <v/>
      </c>
    </row>
    <row r="170" spans="2:16" x14ac:dyDescent="0.2">
      <c r="B170" s="13" t="str">
        <f>IF(D170="","",COUNTA($D$5:D170))</f>
        <v/>
      </c>
      <c r="C170" s="14"/>
      <c r="D170" s="15"/>
      <c r="E170" s="16"/>
      <c r="F170" s="15"/>
      <c r="G170" s="18"/>
      <c r="H170" s="18" t="str">
        <f t="shared" si="10"/>
        <v/>
      </c>
      <c r="I170" s="18"/>
      <c r="J170" s="18" t="str">
        <f t="shared" si="11"/>
        <v/>
      </c>
      <c r="K170" s="18"/>
      <c r="L170" s="19" t="str">
        <f t="shared" si="12"/>
        <v/>
      </c>
      <c r="M170" s="18"/>
      <c r="N170" s="19" t="str">
        <f t="shared" si="13"/>
        <v/>
      </c>
      <c r="O170" s="15"/>
      <c r="P170" s="21" t="str">
        <f t="shared" si="14"/>
        <v/>
      </c>
    </row>
    <row r="171" spans="2:16" x14ac:dyDescent="0.2">
      <c r="B171" s="13" t="str">
        <f>IF(D171="","",COUNTA($D$5:D171))</f>
        <v/>
      </c>
      <c r="C171" s="14"/>
      <c r="D171" s="15"/>
      <c r="E171" s="16"/>
      <c r="F171" s="15"/>
      <c r="G171" s="18"/>
      <c r="H171" s="18" t="str">
        <f t="shared" si="10"/>
        <v/>
      </c>
      <c r="I171" s="18"/>
      <c r="J171" s="18" t="str">
        <f t="shared" si="11"/>
        <v/>
      </c>
      <c r="K171" s="18"/>
      <c r="L171" s="19" t="str">
        <f t="shared" si="12"/>
        <v/>
      </c>
      <c r="M171" s="18"/>
      <c r="N171" s="19" t="str">
        <f t="shared" si="13"/>
        <v/>
      </c>
      <c r="O171" s="15"/>
      <c r="P171" s="21" t="str">
        <f t="shared" si="14"/>
        <v/>
      </c>
    </row>
    <row r="172" spans="2:16" x14ac:dyDescent="0.2">
      <c r="B172" s="13" t="str">
        <f>IF(D172="","",COUNTA($D$5:D172))</f>
        <v/>
      </c>
      <c r="C172" s="14"/>
      <c r="D172" s="15"/>
      <c r="E172" s="16"/>
      <c r="F172" s="15"/>
      <c r="G172" s="18"/>
      <c r="H172" s="18" t="str">
        <f t="shared" si="10"/>
        <v/>
      </c>
      <c r="I172" s="18"/>
      <c r="J172" s="18" t="str">
        <f t="shared" si="11"/>
        <v/>
      </c>
      <c r="K172" s="18"/>
      <c r="L172" s="19" t="str">
        <f t="shared" si="12"/>
        <v/>
      </c>
      <c r="M172" s="18"/>
      <c r="N172" s="19" t="str">
        <f t="shared" si="13"/>
        <v/>
      </c>
      <c r="O172" s="15"/>
      <c r="P172" s="21" t="str">
        <f t="shared" si="14"/>
        <v/>
      </c>
    </row>
    <row r="173" spans="2:16" x14ac:dyDescent="0.2">
      <c r="B173" s="13" t="str">
        <f>IF(D173="","",COUNTA($D$5:D173))</f>
        <v/>
      </c>
      <c r="C173" s="14"/>
      <c r="D173" s="15"/>
      <c r="E173" s="16"/>
      <c r="F173" s="15"/>
      <c r="G173" s="18"/>
      <c r="H173" s="18" t="str">
        <f t="shared" si="10"/>
        <v/>
      </c>
      <c r="I173" s="18"/>
      <c r="J173" s="18" t="str">
        <f t="shared" si="11"/>
        <v/>
      </c>
      <c r="K173" s="18"/>
      <c r="L173" s="19" t="str">
        <f t="shared" si="12"/>
        <v/>
      </c>
      <c r="M173" s="18"/>
      <c r="N173" s="19" t="str">
        <f t="shared" si="13"/>
        <v/>
      </c>
      <c r="O173" s="15"/>
      <c r="P173" s="21" t="str">
        <f t="shared" si="14"/>
        <v/>
      </c>
    </row>
    <row r="174" spans="2:16" x14ac:dyDescent="0.2">
      <c r="B174" s="13" t="str">
        <f>IF(D174="","",COUNTA($D$5:D174))</f>
        <v/>
      </c>
      <c r="C174" s="14"/>
      <c r="D174" s="15"/>
      <c r="E174" s="16"/>
      <c r="F174" s="15"/>
      <c r="G174" s="18"/>
      <c r="H174" s="18" t="str">
        <f t="shared" si="10"/>
        <v/>
      </c>
      <c r="I174" s="18"/>
      <c r="J174" s="18" t="str">
        <f t="shared" si="11"/>
        <v/>
      </c>
      <c r="K174" s="18"/>
      <c r="L174" s="19" t="str">
        <f t="shared" si="12"/>
        <v/>
      </c>
      <c r="M174" s="18"/>
      <c r="N174" s="19" t="str">
        <f t="shared" si="13"/>
        <v/>
      </c>
      <c r="O174" s="15"/>
      <c r="P174" s="21" t="str">
        <f t="shared" si="14"/>
        <v/>
      </c>
    </row>
    <row r="175" spans="2:16" x14ac:dyDescent="0.2">
      <c r="B175" s="13" t="str">
        <f>IF(D175="","",COUNTA($D$5:D175))</f>
        <v/>
      </c>
      <c r="C175" s="14"/>
      <c r="D175" s="15"/>
      <c r="E175" s="16"/>
      <c r="F175" s="15"/>
      <c r="G175" s="18"/>
      <c r="H175" s="18" t="str">
        <f t="shared" si="10"/>
        <v/>
      </c>
      <c r="I175" s="18"/>
      <c r="J175" s="18" t="str">
        <f t="shared" si="11"/>
        <v/>
      </c>
      <c r="K175" s="18"/>
      <c r="L175" s="19" t="str">
        <f t="shared" si="12"/>
        <v/>
      </c>
      <c r="M175" s="18"/>
      <c r="N175" s="19" t="str">
        <f t="shared" si="13"/>
        <v/>
      </c>
      <c r="O175" s="15"/>
      <c r="P175" s="21" t="str">
        <f t="shared" si="14"/>
        <v/>
      </c>
    </row>
    <row r="176" spans="2:16" x14ac:dyDescent="0.2">
      <c r="B176" s="13" t="str">
        <f>IF(D176="","",COUNTA($D$5:D176))</f>
        <v/>
      </c>
      <c r="C176" s="14"/>
      <c r="D176" s="15"/>
      <c r="E176" s="16"/>
      <c r="F176" s="15"/>
      <c r="G176" s="18"/>
      <c r="H176" s="18" t="str">
        <f t="shared" si="10"/>
        <v/>
      </c>
      <c r="I176" s="18"/>
      <c r="J176" s="18" t="str">
        <f t="shared" si="11"/>
        <v/>
      </c>
      <c r="K176" s="18"/>
      <c r="L176" s="19" t="str">
        <f t="shared" si="12"/>
        <v/>
      </c>
      <c r="M176" s="18"/>
      <c r="N176" s="19" t="str">
        <f t="shared" si="13"/>
        <v/>
      </c>
      <c r="O176" s="15"/>
      <c r="P176" s="21" t="str">
        <f t="shared" si="14"/>
        <v/>
      </c>
    </row>
    <row r="177" spans="2:16" x14ac:dyDescent="0.2">
      <c r="B177" s="13" t="str">
        <f>IF(D177="","",COUNTA($D$5:D177))</f>
        <v/>
      </c>
      <c r="C177" s="14"/>
      <c r="D177" s="15"/>
      <c r="E177" s="16"/>
      <c r="F177" s="15"/>
      <c r="G177" s="18"/>
      <c r="H177" s="18" t="str">
        <f t="shared" si="10"/>
        <v/>
      </c>
      <c r="I177" s="18"/>
      <c r="J177" s="18" t="str">
        <f t="shared" si="11"/>
        <v/>
      </c>
      <c r="K177" s="18"/>
      <c r="L177" s="19" t="str">
        <f t="shared" si="12"/>
        <v/>
      </c>
      <c r="M177" s="18"/>
      <c r="N177" s="19" t="str">
        <f t="shared" si="13"/>
        <v/>
      </c>
      <c r="O177" s="15"/>
      <c r="P177" s="21" t="str">
        <f t="shared" si="14"/>
        <v/>
      </c>
    </row>
    <row r="178" spans="2:16" x14ac:dyDescent="0.2">
      <c r="B178" s="13" t="str">
        <f>IF(D178="","",COUNTA($D$5:D178))</f>
        <v/>
      </c>
      <c r="C178" s="14"/>
      <c r="D178" s="15"/>
      <c r="E178" s="16"/>
      <c r="F178" s="15"/>
      <c r="G178" s="18"/>
      <c r="H178" s="18" t="str">
        <f t="shared" si="10"/>
        <v/>
      </c>
      <c r="I178" s="18"/>
      <c r="J178" s="18" t="str">
        <f t="shared" si="11"/>
        <v/>
      </c>
      <c r="K178" s="18"/>
      <c r="L178" s="19" t="str">
        <f t="shared" si="12"/>
        <v/>
      </c>
      <c r="M178" s="18"/>
      <c r="N178" s="19" t="str">
        <f t="shared" si="13"/>
        <v/>
      </c>
      <c r="O178" s="15"/>
      <c r="P178" s="21" t="str">
        <f t="shared" si="14"/>
        <v/>
      </c>
    </row>
    <row r="179" spans="2:16" x14ac:dyDescent="0.2">
      <c r="B179" s="13" t="str">
        <f>IF(D179="","",COUNTA($D$5:D179))</f>
        <v/>
      </c>
      <c r="C179" s="14"/>
      <c r="D179" s="15"/>
      <c r="E179" s="16"/>
      <c r="F179" s="15"/>
      <c r="G179" s="18"/>
      <c r="H179" s="18" t="str">
        <f t="shared" si="10"/>
        <v/>
      </c>
      <c r="I179" s="18"/>
      <c r="J179" s="18" t="str">
        <f t="shared" si="11"/>
        <v/>
      </c>
      <c r="K179" s="18"/>
      <c r="L179" s="19" t="str">
        <f t="shared" si="12"/>
        <v/>
      </c>
      <c r="M179" s="18"/>
      <c r="N179" s="19" t="str">
        <f t="shared" si="13"/>
        <v/>
      </c>
      <c r="O179" s="15"/>
      <c r="P179" s="21" t="str">
        <f t="shared" si="14"/>
        <v/>
      </c>
    </row>
    <row r="180" spans="2:16" x14ac:dyDescent="0.2">
      <c r="B180" s="13" t="str">
        <f>IF(D180="","",COUNTA($D$5:D180))</f>
        <v/>
      </c>
      <c r="C180" s="14"/>
      <c r="D180" s="15"/>
      <c r="E180" s="16"/>
      <c r="F180" s="15"/>
      <c r="G180" s="18"/>
      <c r="H180" s="18" t="str">
        <f t="shared" si="10"/>
        <v/>
      </c>
      <c r="I180" s="18"/>
      <c r="J180" s="18" t="str">
        <f t="shared" si="11"/>
        <v/>
      </c>
      <c r="K180" s="18"/>
      <c r="L180" s="19" t="str">
        <f t="shared" si="12"/>
        <v/>
      </c>
      <c r="M180" s="18"/>
      <c r="N180" s="19" t="str">
        <f t="shared" si="13"/>
        <v/>
      </c>
      <c r="O180" s="15"/>
      <c r="P180" s="21" t="str">
        <f t="shared" si="14"/>
        <v/>
      </c>
    </row>
    <row r="181" spans="2:16" x14ac:dyDescent="0.2">
      <c r="B181" s="13" t="str">
        <f>IF(D181="","",COUNTA($D$5:D181))</f>
        <v/>
      </c>
      <c r="C181" s="14"/>
      <c r="D181" s="15"/>
      <c r="E181" s="16"/>
      <c r="F181" s="15"/>
      <c r="G181" s="18"/>
      <c r="H181" s="18" t="str">
        <f t="shared" si="10"/>
        <v/>
      </c>
      <c r="I181" s="18"/>
      <c r="J181" s="18" t="str">
        <f t="shared" si="11"/>
        <v/>
      </c>
      <c r="K181" s="18"/>
      <c r="L181" s="19" t="str">
        <f t="shared" si="12"/>
        <v/>
      </c>
      <c r="M181" s="18"/>
      <c r="N181" s="19" t="str">
        <f t="shared" si="13"/>
        <v/>
      </c>
      <c r="O181" s="15"/>
      <c r="P181" s="21" t="str">
        <f t="shared" si="14"/>
        <v/>
      </c>
    </row>
    <row r="182" spans="2:16" x14ac:dyDescent="0.2">
      <c r="B182" s="13" t="str">
        <f>IF(D182="","",COUNTA($D$5:D182))</f>
        <v/>
      </c>
      <c r="C182" s="14"/>
      <c r="D182" s="15"/>
      <c r="E182" s="16"/>
      <c r="F182" s="15"/>
      <c r="G182" s="18"/>
      <c r="H182" s="18" t="str">
        <f t="shared" si="10"/>
        <v/>
      </c>
      <c r="I182" s="18"/>
      <c r="J182" s="18" t="str">
        <f t="shared" si="11"/>
        <v/>
      </c>
      <c r="K182" s="18"/>
      <c r="L182" s="19" t="str">
        <f t="shared" si="12"/>
        <v/>
      </c>
      <c r="M182" s="18"/>
      <c r="N182" s="19" t="str">
        <f t="shared" si="13"/>
        <v/>
      </c>
      <c r="O182" s="15"/>
      <c r="P182" s="21" t="str">
        <f t="shared" si="14"/>
        <v/>
      </c>
    </row>
    <row r="183" spans="2:16" x14ac:dyDescent="0.2">
      <c r="B183" s="13" t="str">
        <f>IF(D183="","",COUNTA($D$5:D183))</f>
        <v/>
      </c>
      <c r="C183" s="14"/>
      <c r="D183" s="15"/>
      <c r="E183" s="16"/>
      <c r="F183" s="15"/>
      <c r="G183" s="18"/>
      <c r="H183" s="18" t="str">
        <f t="shared" si="10"/>
        <v/>
      </c>
      <c r="I183" s="18"/>
      <c r="J183" s="18" t="str">
        <f t="shared" si="11"/>
        <v/>
      </c>
      <c r="K183" s="18"/>
      <c r="L183" s="19" t="str">
        <f t="shared" si="12"/>
        <v/>
      </c>
      <c r="M183" s="18"/>
      <c r="N183" s="19" t="str">
        <f t="shared" si="13"/>
        <v/>
      </c>
      <c r="O183" s="15"/>
      <c r="P183" s="21" t="str">
        <f t="shared" si="14"/>
        <v/>
      </c>
    </row>
    <row r="184" spans="2:16" x14ac:dyDescent="0.2">
      <c r="B184" s="13" t="str">
        <f>IF(D184="","",COUNTA($D$5:D184))</f>
        <v/>
      </c>
      <c r="C184" s="14"/>
      <c r="D184" s="15"/>
      <c r="E184" s="16"/>
      <c r="F184" s="15"/>
      <c r="G184" s="18"/>
      <c r="H184" s="18" t="str">
        <f t="shared" si="10"/>
        <v/>
      </c>
      <c r="I184" s="18"/>
      <c r="J184" s="18" t="str">
        <f t="shared" si="11"/>
        <v/>
      </c>
      <c r="K184" s="18"/>
      <c r="L184" s="19" t="str">
        <f t="shared" si="12"/>
        <v/>
      </c>
      <c r="M184" s="18"/>
      <c r="N184" s="19" t="str">
        <f t="shared" si="13"/>
        <v/>
      </c>
      <c r="O184" s="15"/>
      <c r="P184" s="21" t="str">
        <f t="shared" si="14"/>
        <v/>
      </c>
    </row>
    <row r="185" spans="2:16" x14ac:dyDescent="0.2">
      <c r="B185" s="13" t="str">
        <f>IF(D185="","",COUNTA($D$5:D185))</f>
        <v/>
      </c>
      <c r="C185" s="14"/>
      <c r="D185" s="15"/>
      <c r="E185" s="16"/>
      <c r="F185" s="15"/>
      <c r="G185" s="18"/>
      <c r="H185" s="18" t="str">
        <f t="shared" si="10"/>
        <v/>
      </c>
      <c r="I185" s="18"/>
      <c r="J185" s="18" t="str">
        <f t="shared" si="11"/>
        <v/>
      </c>
      <c r="K185" s="18"/>
      <c r="L185" s="19" t="str">
        <f t="shared" si="12"/>
        <v/>
      </c>
      <c r="M185" s="18"/>
      <c r="N185" s="19" t="str">
        <f t="shared" si="13"/>
        <v/>
      </c>
      <c r="O185" s="15"/>
      <c r="P185" s="21" t="str">
        <f t="shared" si="14"/>
        <v/>
      </c>
    </row>
    <row r="186" spans="2:16" x14ac:dyDescent="0.2">
      <c r="B186" s="13" t="str">
        <f>IF(D186="","",COUNTA($D$5:D186))</f>
        <v/>
      </c>
      <c r="C186" s="14"/>
      <c r="D186" s="15"/>
      <c r="E186" s="16"/>
      <c r="F186" s="15"/>
      <c r="G186" s="18"/>
      <c r="H186" s="18" t="str">
        <f t="shared" si="10"/>
        <v/>
      </c>
      <c r="I186" s="18"/>
      <c r="J186" s="18" t="str">
        <f t="shared" si="11"/>
        <v/>
      </c>
      <c r="K186" s="18"/>
      <c r="L186" s="19" t="str">
        <f t="shared" si="12"/>
        <v/>
      </c>
      <c r="M186" s="18"/>
      <c r="N186" s="19" t="str">
        <f t="shared" si="13"/>
        <v/>
      </c>
      <c r="O186" s="15"/>
      <c r="P186" s="21" t="str">
        <f t="shared" si="14"/>
        <v/>
      </c>
    </row>
    <row r="187" spans="2:16" x14ac:dyDescent="0.2">
      <c r="B187" s="13" t="str">
        <f>IF(D187="","",COUNTA($D$5:D187))</f>
        <v/>
      </c>
      <c r="C187" s="14"/>
      <c r="D187" s="15"/>
      <c r="E187" s="16"/>
      <c r="F187" s="15"/>
      <c r="G187" s="18"/>
      <c r="H187" s="18" t="str">
        <f t="shared" si="10"/>
        <v/>
      </c>
      <c r="I187" s="18"/>
      <c r="J187" s="18" t="str">
        <f t="shared" si="11"/>
        <v/>
      </c>
      <c r="K187" s="18"/>
      <c r="L187" s="19" t="str">
        <f t="shared" si="12"/>
        <v/>
      </c>
      <c r="M187" s="18"/>
      <c r="N187" s="19" t="str">
        <f t="shared" si="13"/>
        <v/>
      </c>
      <c r="O187" s="15"/>
      <c r="P187" s="21" t="str">
        <f t="shared" si="14"/>
        <v/>
      </c>
    </row>
    <row r="188" spans="2:16" x14ac:dyDescent="0.2">
      <c r="B188" s="13" t="str">
        <f>IF(D188="","",COUNTA($D$5:D188))</f>
        <v/>
      </c>
      <c r="C188" s="14"/>
      <c r="D188" s="15"/>
      <c r="E188" s="16"/>
      <c r="F188" s="15"/>
      <c r="G188" s="18"/>
      <c r="H188" s="18" t="str">
        <f t="shared" si="10"/>
        <v/>
      </c>
      <c r="I188" s="18"/>
      <c r="J188" s="18" t="str">
        <f t="shared" si="11"/>
        <v/>
      </c>
      <c r="K188" s="18"/>
      <c r="L188" s="19" t="str">
        <f t="shared" si="12"/>
        <v/>
      </c>
      <c r="M188" s="18"/>
      <c r="N188" s="19" t="str">
        <f t="shared" si="13"/>
        <v/>
      </c>
      <c r="O188" s="15"/>
      <c r="P188" s="21" t="str">
        <f t="shared" si="14"/>
        <v/>
      </c>
    </row>
    <row r="189" spans="2:16" x14ac:dyDescent="0.2">
      <c r="B189" s="13" t="str">
        <f>IF(D189="","",COUNTA($D$5:D189))</f>
        <v/>
      </c>
      <c r="C189" s="14"/>
      <c r="D189" s="15"/>
      <c r="E189" s="16"/>
      <c r="F189" s="15"/>
      <c r="G189" s="18"/>
      <c r="H189" s="18" t="str">
        <f t="shared" si="10"/>
        <v/>
      </c>
      <c r="I189" s="18"/>
      <c r="J189" s="18" t="str">
        <f t="shared" si="11"/>
        <v/>
      </c>
      <c r="K189" s="18"/>
      <c r="L189" s="19" t="str">
        <f t="shared" si="12"/>
        <v/>
      </c>
      <c r="M189" s="18"/>
      <c r="N189" s="19" t="str">
        <f t="shared" si="13"/>
        <v/>
      </c>
      <c r="O189" s="15"/>
      <c r="P189" s="21" t="str">
        <f t="shared" si="14"/>
        <v/>
      </c>
    </row>
    <row r="190" spans="2:16" x14ac:dyDescent="0.2">
      <c r="B190" s="13" t="str">
        <f>IF(D190="","",COUNTA($D$5:D190))</f>
        <v/>
      </c>
      <c r="C190" s="14"/>
      <c r="D190" s="15"/>
      <c r="E190" s="16"/>
      <c r="F190" s="15"/>
      <c r="G190" s="18"/>
      <c r="H190" s="18" t="str">
        <f t="shared" si="10"/>
        <v/>
      </c>
      <c r="I190" s="18"/>
      <c r="J190" s="18" t="str">
        <f t="shared" si="11"/>
        <v/>
      </c>
      <c r="K190" s="18"/>
      <c r="L190" s="19" t="str">
        <f t="shared" si="12"/>
        <v/>
      </c>
      <c r="M190" s="18"/>
      <c r="N190" s="19" t="str">
        <f t="shared" si="13"/>
        <v/>
      </c>
      <c r="O190" s="15"/>
      <c r="P190" s="21" t="str">
        <f t="shared" si="14"/>
        <v/>
      </c>
    </row>
    <row r="191" spans="2:16" x14ac:dyDescent="0.2">
      <c r="B191" s="13" t="str">
        <f>IF(D191="","",COUNTA($D$5:D191))</f>
        <v/>
      </c>
      <c r="C191" s="14"/>
      <c r="D191" s="15"/>
      <c r="E191" s="16"/>
      <c r="F191" s="15"/>
      <c r="G191" s="18"/>
      <c r="H191" s="18" t="str">
        <f t="shared" si="10"/>
        <v/>
      </c>
      <c r="I191" s="18"/>
      <c r="J191" s="18" t="str">
        <f t="shared" si="11"/>
        <v/>
      </c>
      <c r="K191" s="18"/>
      <c r="L191" s="19" t="str">
        <f t="shared" si="12"/>
        <v/>
      </c>
      <c r="M191" s="18"/>
      <c r="N191" s="19" t="str">
        <f t="shared" si="13"/>
        <v/>
      </c>
      <c r="O191" s="15"/>
      <c r="P191" s="21" t="str">
        <f t="shared" si="14"/>
        <v/>
      </c>
    </row>
    <row r="192" spans="2:16" x14ac:dyDescent="0.2">
      <c r="B192" s="13" t="str">
        <f>IF(D192="","",COUNTA($D$5:D192))</f>
        <v/>
      </c>
      <c r="C192" s="14"/>
      <c r="D192" s="15"/>
      <c r="E192" s="16"/>
      <c r="F192" s="15"/>
      <c r="G192" s="18"/>
      <c r="H192" s="18" t="str">
        <f t="shared" si="10"/>
        <v/>
      </c>
      <c r="I192" s="18"/>
      <c r="J192" s="18" t="str">
        <f t="shared" si="11"/>
        <v/>
      </c>
      <c r="K192" s="18"/>
      <c r="L192" s="19" t="str">
        <f t="shared" si="12"/>
        <v/>
      </c>
      <c r="M192" s="18"/>
      <c r="N192" s="19" t="str">
        <f t="shared" si="13"/>
        <v/>
      </c>
      <c r="O192" s="15"/>
      <c r="P192" s="21" t="str">
        <f t="shared" si="14"/>
        <v/>
      </c>
    </row>
    <row r="193" spans="2:16" x14ac:dyDescent="0.2">
      <c r="B193" s="13" t="str">
        <f>IF(D193="","",COUNTA($D$5:D193))</f>
        <v/>
      </c>
      <c r="C193" s="14"/>
      <c r="D193" s="15"/>
      <c r="E193" s="16"/>
      <c r="F193" s="15"/>
      <c r="G193" s="18"/>
      <c r="H193" s="18" t="str">
        <f t="shared" si="10"/>
        <v/>
      </c>
      <c r="I193" s="18"/>
      <c r="J193" s="18" t="str">
        <f t="shared" si="11"/>
        <v/>
      </c>
      <c r="K193" s="18"/>
      <c r="L193" s="19" t="str">
        <f t="shared" si="12"/>
        <v/>
      </c>
      <c r="M193" s="18"/>
      <c r="N193" s="19" t="str">
        <f t="shared" si="13"/>
        <v/>
      </c>
      <c r="O193" s="15"/>
      <c r="P193" s="21" t="str">
        <f t="shared" si="14"/>
        <v/>
      </c>
    </row>
    <row r="194" spans="2:16" x14ac:dyDescent="0.2">
      <c r="B194" s="13" t="str">
        <f>IF(D194="","",COUNTA($D$5:D194))</f>
        <v/>
      </c>
      <c r="C194" s="14"/>
      <c r="D194" s="15"/>
      <c r="E194" s="16"/>
      <c r="F194" s="15"/>
      <c r="G194" s="18"/>
      <c r="H194" s="18" t="str">
        <f t="shared" si="10"/>
        <v/>
      </c>
      <c r="I194" s="18"/>
      <c r="J194" s="18" t="str">
        <f t="shared" si="11"/>
        <v/>
      </c>
      <c r="K194" s="18"/>
      <c r="L194" s="19" t="str">
        <f t="shared" si="12"/>
        <v/>
      </c>
      <c r="M194" s="18"/>
      <c r="N194" s="19" t="str">
        <f t="shared" si="13"/>
        <v/>
      </c>
      <c r="O194" s="15"/>
      <c r="P194" s="21" t="str">
        <f t="shared" si="14"/>
        <v/>
      </c>
    </row>
    <row r="195" spans="2:16" x14ac:dyDescent="0.2">
      <c r="B195" s="13" t="str">
        <f>IF(D195="","",COUNTA($D$5:D195))</f>
        <v/>
      </c>
      <c r="C195" s="14"/>
      <c r="D195" s="15"/>
      <c r="E195" s="16"/>
      <c r="F195" s="15"/>
      <c r="G195" s="18"/>
      <c r="H195" s="18" t="str">
        <f t="shared" si="10"/>
        <v/>
      </c>
      <c r="I195" s="18"/>
      <c r="J195" s="18" t="str">
        <f t="shared" si="11"/>
        <v/>
      </c>
      <c r="K195" s="18"/>
      <c r="L195" s="19" t="str">
        <f t="shared" si="12"/>
        <v/>
      </c>
      <c r="M195" s="18"/>
      <c r="N195" s="19" t="str">
        <f t="shared" si="13"/>
        <v/>
      </c>
      <c r="O195" s="15"/>
      <c r="P195" s="21" t="str">
        <f t="shared" si="14"/>
        <v/>
      </c>
    </row>
    <row r="196" spans="2:16" x14ac:dyDescent="0.2">
      <c r="B196" s="13" t="str">
        <f>IF(D196="","",COUNTA($D$5:D196))</f>
        <v/>
      </c>
      <c r="C196" s="14"/>
      <c r="D196" s="15"/>
      <c r="E196" s="16"/>
      <c r="F196" s="15"/>
      <c r="G196" s="18"/>
      <c r="H196" s="18" t="str">
        <f t="shared" si="10"/>
        <v/>
      </c>
      <c r="I196" s="18"/>
      <c r="J196" s="18" t="str">
        <f t="shared" si="11"/>
        <v/>
      </c>
      <c r="K196" s="18"/>
      <c r="L196" s="19" t="str">
        <f t="shared" si="12"/>
        <v/>
      </c>
      <c r="M196" s="18"/>
      <c r="N196" s="19" t="str">
        <f t="shared" si="13"/>
        <v/>
      </c>
      <c r="O196" s="15"/>
      <c r="P196" s="21" t="str">
        <f t="shared" si="14"/>
        <v/>
      </c>
    </row>
    <row r="197" spans="2:16" x14ac:dyDescent="0.2">
      <c r="B197" s="13" t="str">
        <f>IF(D197="","",COUNTA($D$5:D197))</f>
        <v/>
      </c>
      <c r="C197" s="14"/>
      <c r="D197" s="15"/>
      <c r="E197" s="16"/>
      <c r="F197" s="15"/>
      <c r="G197" s="18"/>
      <c r="H197" s="18" t="str">
        <f t="shared" ref="H197:H260" si="15">IF(G197="","",ROUND(G197*Cota1,2))</f>
        <v/>
      </c>
      <c r="I197" s="18"/>
      <c r="J197" s="18" t="str">
        <f t="shared" ref="J197:J260" si="16">IF(I197="","",ROUND(I197*Cota2,2))</f>
        <v/>
      </c>
      <c r="K197" s="18"/>
      <c r="L197" s="19" t="str">
        <f t="shared" ref="L197:L260" si="17">IF(K197="","",ROUND(K197*Cota1,2))</f>
        <v/>
      </c>
      <c r="M197" s="18"/>
      <c r="N197" s="19" t="str">
        <f t="shared" ref="N197:N260" si="18">IF(D197="","",N(G197)+N(H197)+N(I197)+N(J197)+N(K197)+N(M197))</f>
        <v/>
      </c>
      <c r="O197" s="15"/>
      <c r="P197" s="21" t="str">
        <f t="shared" ref="P197:P260" si="19">IF(AND(C197="",D197=""),"",TRIM(IF(OR(NOT(ISNUMBER(C197)),D197="",E197="",F197=""),"Date incomplete. ","")&amp;IF(COUNTIFS($D$5:$D$1004,D197,$F$5:$F$1004,F197)&gt;1,"Factură înregistrată de două ori. ","")&amp;IF(AND(N(G197)&lt;&gt;0,ABS(N(H197)-ROUND(G197*Cota1,2))&gt;0.05),"TVA 21% diferită de calcul. ","")&amp;IF(AND(N(I197)&lt;&gt;0,ABS(N(J197)-ROUND(I197*Cota2,2))&gt;0.05),"TVA 11% diferită de calcul. ","")&amp;IF(AND(LEFT(F197,2)="RO",O197&lt;&gt;"Da"),"Nu apare în SPV: cere furnizorului transmiterea în e-Factura. ","")))</f>
        <v/>
      </c>
    </row>
    <row r="198" spans="2:16" x14ac:dyDescent="0.2">
      <c r="B198" s="13" t="str">
        <f>IF(D198="","",COUNTA($D$5:D198))</f>
        <v/>
      </c>
      <c r="C198" s="14"/>
      <c r="D198" s="15"/>
      <c r="E198" s="16"/>
      <c r="F198" s="15"/>
      <c r="G198" s="18"/>
      <c r="H198" s="18" t="str">
        <f t="shared" si="15"/>
        <v/>
      </c>
      <c r="I198" s="18"/>
      <c r="J198" s="18" t="str">
        <f t="shared" si="16"/>
        <v/>
      </c>
      <c r="K198" s="18"/>
      <c r="L198" s="19" t="str">
        <f t="shared" si="17"/>
        <v/>
      </c>
      <c r="M198" s="18"/>
      <c r="N198" s="19" t="str">
        <f t="shared" si="18"/>
        <v/>
      </c>
      <c r="O198" s="15"/>
      <c r="P198" s="21" t="str">
        <f t="shared" si="19"/>
        <v/>
      </c>
    </row>
    <row r="199" spans="2:16" x14ac:dyDescent="0.2">
      <c r="B199" s="13" t="str">
        <f>IF(D199="","",COUNTA($D$5:D199))</f>
        <v/>
      </c>
      <c r="C199" s="14"/>
      <c r="D199" s="15"/>
      <c r="E199" s="16"/>
      <c r="F199" s="15"/>
      <c r="G199" s="18"/>
      <c r="H199" s="18" t="str">
        <f t="shared" si="15"/>
        <v/>
      </c>
      <c r="I199" s="18"/>
      <c r="J199" s="18" t="str">
        <f t="shared" si="16"/>
        <v/>
      </c>
      <c r="K199" s="18"/>
      <c r="L199" s="19" t="str">
        <f t="shared" si="17"/>
        <v/>
      </c>
      <c r="M199" s="18"/>
      <c r="N199" s="19" t="str">
        <f t="shared" si="18"/>
        <v/>
      </c>
      <c r="O199" s="15"/>
      <c r="P199" s="21" t="str">
        <f t="shared" si="19"/>
        <v/>
      </c>
    </row>
    <row r="200" spans="2:16" x14ac:dyDescent="0.2">
      <c r="B200" s="13" t="str">
        <f>IF(D200="","",COUNTA($D$5:D200))</f>
        <v/>
      </c>
      <c r="C200" s="14"/>
      <c r="D200" s="15"/>
      <c r="E200" s="16"/>
      <c r="F200" s="15"/>
      <c r="G200" s="18"/>
      <c r="H200" s="18" t="str">
        <f t="shared" si="15"/>
        <v/>
      </c>
      <c r="I200" s="18"/>
      <c r="J200" s="18" t="str">
        <f t="shared" si="16"/>
        <v/>
      </c>
      <c r="K200" s="18"/>
      <c r="L200" s="19" t="str">
        <f t="shared" si="17"/>
        <v/>
      </c>
      <c r="M200" s="18"/>
      <c r="N200" s="19" t="str">
        <f t="shared" si="18"/>
        <v/>
      </c>
      <c r="O200" s="15"/>
      <c r="P200" s="21" t="str">
        <f t="shared" si="19"/>
        <v/>
      </c>
    </row>
    <row r="201" spans="2:16" x14ac:dyDescent="0.2">
      <c r="B201" s="13" t="str">
        <f>IF(D201="","",COUNTA($D$5:D201))</f>
        <v/>
      </c>
      <c r="C201" s="14"/>
      <c r="D201" s="15"/>
      <c r="E201" s="16"/>
      <c r="F201" s="15"/>
      <c r="G201" s="18"/>
      <c r="H201" s="18" t="str">
        <f t="shared" si="15"/>
        <v/>
      </c>
      <c r="I201" s="18"/>
      <c r="J201" s="18" t="str">
        <f t="shared" si="16"/>
        <v/>
      </c>
      <c r="K201" s="18"/>
      <c r="L201" s="19" t="str">
        <f t="shared" si="17"/>
        <v/>
      </c>
      <c r="M201" s="18"/>
      <c r="N201" s="19" t="str">
        <f t="shared" si="18"/>
        <v/>
      </c>
      <c r="O201" s="15"/>
      <c r="P201" s="21" t="str">
        <f t="shared" si="19"/>
        <v/>
      </c>
    </row>
    <row r="202" spans="2:16" x14ac:dyDescent="0.2">
      <c r="B202" s="13" t="str">
        <f>IF(D202="","",COUNTA($D$5:D202))</f>
        <v/>
      </c>
      <c r="C202" s="14"/>
      <c r="D202" s="15"/>
      <c r="E202" s="16"/>
      <c r="F202" s="15"/>
      <c r="G202" s="18"/>
      <c r="H202" s="18" t="str">
        <f t="shared" si="15"/>
        <v/>
      </c>
      <c r="I202" s="18"/>
      <c r="J202" s="18" t="str">
        <f t="shared" si="16"/>
        <v/>
      </c>
      <c r="K202" s="18"/>
      <c r="L202" s="19" t="str">
        <f t="shared" si="17"/>
        <v/>
      </c>
      <c r="M202" s="18"/>
      <c r="N202" s="19" t="str">
        <f t="shared" si="18"/>
        <v/>
      </c>
      <c r="O202" s="15"/>
      <c r="P202" s="21" t="str">
        <f t="shared" si="19"/>
        <v/>
      </c>
    </row>
    <row r="203" spans="2:16" x14ac:dyDescent="0.2">
      <c r="B203" s="13" t="str">
        <f>IF(D203="","",COUNTA($D$5:D203))</f>
        <v/>
      </c>
      <c r="C203" s="14"/>
      <c r="D203" s="15"/>
      <c r="E203" s="16"/>
      <c r="F203" s="15"/>
      <c r="G203" s="18"/>
      <c r="H203" s="18" t="str">
        <f t="shared" si="15"/>
        <v/>
      </c>
      <c r="I203" s="18"/>
      <c r="J203" s="18" t="str">
        <f t="shared" si="16"/>
        <v/>
      </c>
      <c r="K203" s="18"/>
      <c r="L203" s="19" t="str">
        <f t="shared" si="17"/>
        <v/>
      </c>
      <c r="M203" s="18"/>
      <c r="N203" s="19" t="str">
        <f t="shared" si="18"/>
        <v/>
      </c>
      <c r="O203" s="15"/>
      <c r="P203" s="21" t="str">
        <f t="shared" si="19"/>
        <v/>
      </c>
    </row>
    <row r="204" spans="2:16" x14ac:dyDescent="0.2">
      <c r="B204" s="13" t="str">
        <f>IF(D204="","",COUNTA($D$5:D204))</f>
        <v/>
      </c>
      <c r="C204" s="14"/>
      <c r="D204" s="15"/>
      <c r="E204" s="16"/>
      <c r="F204" s="15"/>
      <c r="G204" s="18"/>
      <c r="H204" s="18" t="str">
        <f t="shared" si="15"/>
        <v/>
      </c>
      <c r="I204" s="18"/>
      <c r="J204" s="18" t="str">
        <f t="shared" si="16"/>
        <v/>
      </c>
      <c r="K204" s="18"/>
      <c r="L204" s="19" t="str">
        <f t="shared" si="17"/>
        <v/>
      </c>
      <c r="M204" s="18"/>
      <c r="N204" s="19" t="str">
        <f t="shared" si="18"/>
        <v/>
      </c>
      <c r="O204" s="15"/>
      <c r="P204" s="21" t="str">
        <f t="shared" si="19"/>
        <v/>
      </c>
    </row>
    <row r="205" spans="2:16" x14ac:dyDescent="0.2">
      <c r="B205" s="13" t="str">
        <f>IF(D205="","",COUNTA($D$5:D205))</f>
        <v/>
      </c>
      <c r="C205" s="14"/>
      <c r="D205" s="15"/>
      <c r="E205" s="16"/>
      <c r="F205" s="15"/>
      <c r="G205" s="18"/>
      <c r="H205" s="18" t="str">
        <f t="shared" si="15"/>
        <v/>
      </c>
      <c r="I205" s="18"/>
      <c r="J205" s="18" t="str">
        <f t="shared" si="16"/>
        <v/>
      </c>
      <c r="K205" s="18"/>
      <c r="L205" s="19" t="str">
        <f t="shared" si="17"/>
        <v/>
      </c>
      <c r="M205" s="18"/>
      <c r="N205" s="19" t="str">
        <f t="shared" si="18"/>
        <v/>
      </c>
      <c r="O205" s="15"/>
      <c r="P205" s="21" t="str">
        <f t="shared" si="19"/>
        <v/>
      </c>
    </row>
    <row r="206" spans="2:16" x14ac:dyDescent="0.2">
      <c r="B206" s="13" t="str">
        <f>IF(D206="","",COUNTA($D$5:D206))</f>
        <v/>
      </c>
      <c r="C206" s="14"/>
      <c r="D206" s="15"/>
      <c r="E206" s="16"/>
      <c r="F206" s="15"/>
      <c r="G206" s="18"/>
      <c r="H206" s="18" t="str">
        <f t="shared" si="15"/>
        <v/>
      </c>
      <c r="I206" s="18"/>
      <c r="J206" s="18" t="str">
        <f t="shared" si="16"/>
        <v/>
      </c>
      <c r="K206" s="18"/>
      <c r="L206" s="19" t="str">
        <f t="shared" si="17"/>
        <v/>
      </c>
      <c r="M206" s="18"/>
      <c r="N206" s="19" t="str">
        <f t="shared" si="18"/>
        <v/>
      </c>
      <c r="O206" s="15"/>
      <c r="P206" s="21" t="str">
        <f t="shared" si="19"/>
        <v/>
      </c>
    </row>
    <row r="207" spans="2:16" x14ac:dyDescent="0.2">
      <c r="B207" s="13" t="str">
        <f>IF(D207="","",COUNTA($D$5:D207))</f>
        <v/>
      </c>
      <c r="C207" s="14"/>
      <c r="D207" s="15"/>
      <c r="E207" s="16"/>
      <c r="F207" s="15"/>
      <c r="G207" s="18"/>
      <c r="H207" s="18" t="str">
        <f t="shared" si="15"/>
        <v/>
      </c>
      <c r="I207" s="18"/>
      <c r="J207" s="18" t="str">
        <f t="shared" si="16"/>
        <v/>
      </c>
      <c r="K207" s="18"/>
      <c r="L207" s="19" t="str">
        <f t="shared" si="17"/>
        <v/>
      </c>
      <c r="M207" s="18"/>
      <c r="N207" s="19" t="str">
        <f t="shared" si="18"/>
        <v/>
      </c>
      <c r="O207" s="15"/>
      <c r="P207" s="21" t="str">
        <f t="shared" si="19"/>
        <v/>
      </c>
    </row>
    <row r="208" spans="2:16" x14ac:dyDescent="0.2">
      <c r="B208" s="13" t="str">
        <f>IF(D208="","",COUNTA($D$5:D208))</f>
        <v/>
      </c>
      <c r="C208" s="14"/>
      <c r="D208" s="15"/>
      <c r="E208" s="16"/>
      <c r="F208" s="15"/>
      <c r="G208" s="18"/>
      <c r="H208" s="18" t="str">
        <f t="shared" si="15"/>
        <v/>
      </c>
      <c r="I208" s="18"/>
      <c r="J208" s="18" t="str">
        <f t="shared" si="16"/>
        <v/>
      </c>
      <c r="K208" s="18"/>
      <c r="L208" s="19" t="str">
        <f t="shared" si="17"/>
        <v/>
      </c>
      <c r="M208" s="18"/>
      <c r="N208" s="19" t="str">
        <f t="shared" si="18"/>
        <v/>
      </c>
      <c r="O208" s="15"/>
      <c r="P208" s="21" t="str">
        <f t="shared" si="19"/>
        <v/>
      </c>
    </row>
    <row r="209" spans="2:16" x14ac:dyDescent="0.2">
      <c r="B209" s="13" t="str">
        <f>IF(D209="","",COUNTA($D$5:D209))</f>
        <v/>
      </c>
      <c r="C209" s="14"/>
      <c r="D209" s="15"/>
      <c r="E209" s="16"/>
      <c r="F209" s="15"/>
      <c r="G209" s="18"/>
      <c r="H209" s="18" t="str">
        <f t="shared" si="15"/>
        <v/>
      </c>
      <c r="I209" s="18"/>
      <c r="J209" s="18" t="str">
        <f t="shared" si="16"/>
        <v/>
      </c>
      <c r="K209" s="18"/>
      <c r="L209" s="19" t="str">
        <f t="shared" si="17"/>
        <v/>
      </c>
      <c r="M209" s="18"/>
      <c r="N209" s="19" t="str">
        <f t="shared" si="18"/>
        <v/>
      </c>
      <c r="O209" s="15"/>
      <c r="P209" s="21" t="str">
        <f t="shared" si="19"/>
        <v/>
      </c>
    </row>
    <row r="210" spans="2:16" x14ac:dyDescent="0.2">
      <c r="B210" s="13" t="str">
        <f>IF(D210="","",COUNTA($D$5:D210))</f>
        <v/>
      </c>
      <c r="C210" s="14"/>
      <c r="D210" s="15"/>
      <c r="E210" s="16"/>
      <c r="F210" s="15"/>
      <c r="G210" s="18"/>
      <c r="H210" s="18" t="str">
        <f t="shared" si="15"/>
        <v/>
      </c>
      <c r="I210" s="18"/>
      <c r="J210" s="18" t="str">
        <f t="shared" si="16"/>
        <v/>
      </c>
      <c r="K210" s="18"/>
      <c r="L210" s="19" t="str">
        <f t="shared" si="17"/>
        <v/>
      </c>
      <c r="M210" s="18"/>
      <c r="N210" s="19" t="str">
        <f t="shared" si="18"/>
        <v/>
      </c>
      <c r="O210" s="15"/>
      <c r="P210" s="21" t="str">
        <f t="shared" si="19"/>
        <v/>
      </c>
    </row>
    <row r="211" spans="2:16" x14ac:dyDescent="0.2">
      <c r="B211" s="13" t="str">
        <f>IF(D211="","",COUNTA($D$5:D211))</f>
        <v/>
      </c>
      <c r="C211" s="14"/>
      <c r="D211" s="15"/>
      <c r="E211" s="16"/>
      <c r="F211" s="15"/>
      <c r="G211" s="18"/>
      <c r="H211" s="18" t="str">
        <f t="shared" si="15"/>
        <v/>
      </c>
      <c r="I211" s="18"/>
      <c r="J211" s="18" t="str">
        <f t="shared" si="16"/>
        <v/>
      </c>
      <c r="K211" s="18"/>
      <c r="L211" s="19" t="str">
        <f t="shared" si="17"/>
        <v/>
      </c>
      <c r="M211" s="18"/>
      <c r="N211" s="19" t="str">
        <f t="shared" si="18"/>
        <v/>
      </c>
      <c r="O211" s="15"/>
      <c r="P211" s="21" t="str">
        <f t="shared" si="19"/>
        <v/>
      </c>
    </row>
    <row r="212" spans="2:16" x14ac:dyDescent="0.2">
      <c r="B212" s="13" t="str">
        <f>IF(D212="","",COUNTA($D$5:D212))</f>
        <v/>
      </c>
      <c r="C212" s="14"/>
      <c r="D212" s="15"/>
      <c r="E212" s="16"/>
      <c r="F212" s="15"/>
      <c r="G212" s="18"/>
      <c r="H212" s="18" t="str">
        <f t="shared" si="15"/>
        <v/>
      </c>
      <c r="I212" s="18"/>
      <c r="J212" s="18" t="str">
        <f t="shared" si="16"/>
        <v/>
      </c>
      <c r="K212" s="18"/>
      <c r="L212" s="19" t="str">
        <f t="shared" si="17"/>
        <v/>
      </c>
      <c r="M212" s="18"/>
      <c r="N212" s="19" t="str">
        <f t="shared" si="18"/>
        <v/>
      </c>
      <c r="O212" s="15"/>
      <c r="P212" s="21" t="str">
        <f t="shared" si="19"/>
        <v/>
      </c>
    </row>
    <row r="213" spans="2:16" x14ac:dyDescent="0.2">
      <c r="B213" s="13" t="str">
        <f>IF(D213="","",COUNTA($D$5:D213))</f>
        <v/>
      </c>
      <c r="C213" s="14"/>
      <c r="D213" s="15"/>
      <c r="E213" s="16"/>
      <c r="F213" s="15"/>
      <c r="G213" s="18"/>
      <c r="H213" s="18" t="str">
        <f t="shared" si="15"/>
        <v/>
      </c>
      <c r="I213" s="18"/>
      <c r="J213" s="18" t="str">
        <f t="shared" si="16"/>
        <v/>
      </c>
      <c r="K213" s="18"/>
      <c r="L213" s="19" t="str">
        <f t="shared" si="17"/>
        <v/>
      </c>
      <c r="M213" s="18"/>
      <c r="N213" s="19" t="str">
        <f t="shared" si="18"/>
        <v/>
      </c>
      <c r="O213" s="15"/>
      <c r="P213" s="21" t="str">
        <f t="shared" si="19"/>
        <v/>
      </c>
    </row>
    <row r="214" spans="2:16" x14ac:dyDescent="0.2">
      <c r="B214" s="13" t="str">
        <f>IF(D214="","",COUNTA($D$5:D214))</f>
        <v/>
      </c>
      <c r="C214" s="14"/>
      <c r="D214" s="15"/>
      <c r="E214" s="16"/>
      <c r="F214" s="15"/>
      <c r="G214" s="18"/>
      <c r="H214" s="18" t="str">
        <f t="shared" si="15"/>
        <v/>
      </c>
      <c r="I214" s="18"/>
      <c r="J214" s="18" t="str">
        <f t="shared" si="16"/>
        <v/>
      </c>
      <c r="K214" s="18"/>
      <c r="L214" s="19" t="str">
        <f t="shared" si="17"/>
        <v/>
      </c>
      <c r="M214" s="18"/>
      <c r="N214" s="19" t="str">
        <f t="shared" si="18"/>
        <v/>
      </c>
      <c r="O214" s="15"/>
      <c r="P214" s="21" t="str">
        <f t="shared" si="19"/>
        <v/>
      </c>
    </row>
    <row r="215" spans="2:16" x14ac:dyDescent="0.2">
      <c r="B215" s="13" t="str">
        <f>IF(D215="","",COUNTA($D$5:D215))</f>
        <v/>
      </c>
      <c r="C215" s="14"/>
      <c r="D215" s="15"/>
      <c r="E215" s="16"/>
      <c r="F215" s="15"/>
      <c r="G215" s="18"/>
      <c r="H215" s="18" t="str">
        <f t="shared" si="15"/>
        <v/>
      </c>
      <c r="I215" s="18"/>
      <c r="J215" s="18" t="str">
        <f t="shared" si="16"/>
        <v/>
      </c>
      <c r="K215" s="18"/>
      <c r="L215" s="19" t="str">
        <f t="shared" si="17"/>
        <v/>
      </c>
      <c r="M215" s="18"/>
      <c r="N215" s="19" t="str">
        <f t="shared" si="18"/>
        <v/>
      </c>
      <c r="O215" s="15"/>
      <c r="P215" s="21" t="str">
        <f t="shared" si="19"/>
        <v/>
      </c>
    </row>
    <row r="216" spans="2:16" x14ac:dyDescent="0.2">
      <c r="B216" s="13" t="str">
        <f>IF(D216="","",COUNTA($D$5:D216))</f>
        <v/>
      </c>
      <c r="C216" s="14"/>
      <c r="D216" s="15"/>
      <c r="E216" s="16"/>
      <c r="F216" s="15"/>
      <c r="G216" s="18"/>
      <c r="H216" s="18" t="str">
        <f t="shared" si="15"/>
        <v/>
      </c>
      <c r="I216" s="18"/>
      <c r="J216" s="18" t="str">
        <f t="shared" si="16"/>
        <v/>
      </c>
      <c r="K216" s="18"/>
      <c r="L216" s="19" t="str">
        <f t="shared" si="17"/>
        <v/>
      </c>
      <c r="M216" s="18"/>
      <c r="N216" s="19" t="str">
        <f t="shared" si="18"/>
        <v/>
      </c>
      <c r="O216" s="15"/>
      <c r="P216" s="21" t="str">
        <f t="shared" si="19"/>
        <v/>
      </c>
    </row>
    <row r="217" spans="2:16" x14ac:dyDescent="0.2">
      <c r="B217" s="13" t="str">
        <f>IF(D217="","",COUNTA($D$5:D217))</f>
        <v/>
      </c>
      <c r="C217" s="14"/>
      <c r="D217" s="15"/>
      <c r="E217" s="16"/>
      <c r="F217" s="15"/>
      <c r="G217" s="18"/>
      <c r="H217" s="18" t="str">
        <f t="shared" si="15"/>
        <v/>
      </c>
      <c r="I217" s="18"/>
      <c r="J217" s="18" t="str">
        <f t="shared" si="16"/>
        <v/>
      </c>
      <c r="K217" s="18"/>
      <c r="L217" s="19" t="str">
        <f t="shared" si="17"/>
        <v/>
      </c>
      <c r="M217" s="18"/>
      <c r="N217" s="19" t="str">
        <f t="shared" si="18"/>
        <v/>
      </c>
      <c r="O217" s="15"/>
      <c r="P217" s="21" t="str">
        <f t="shared" si="19"/>
        <v/>
      </c>
    </row>
    <row r="218" spans="2:16" x14ac:dyDescent="0.2">
      <c r="B218" s="13" t="str">
        <f>IF(D218="","",COUNTA($D$5:D218))</f>
        <v/>
      </c>
      <c r="C218" s="14"/>
      <c r="D218" s="15"/>
      <c r="E218" s="16"/>
      <c r="F218" s="15"/>
      <c r="G218" s="18"/>
      <c r="H218" s="18" t="str">
        <f t="shared" si="15"/>
        <v/>
      </c>
      <c r="I218" s="18"/>
      <c r="J218" s="18" t="str">
        <f t="shared" si="16"/>
        <v/>
      </c>
      <c r="K218" s="18"/>
      <c r="L218" s="19" t="str">
        <f t="shared" si="17"/>
        <v/>
      </c>
      <c r="M218" s="18"/>
      <c r="N218" s="19" t="str">
        <f t="shared" si="18"/>
        <v/>
      </c>
      <c r="O218" s="15"/>
      <c r="P218" s="21" t="str">
        <f t="shared" si="19"/>
        <v/>
      </c>
    </row>
    <row r="219" spans="2:16" x14ac:dyDescent="0.2">
      <c r="B219" s="13" t="str">
        <f>IF(D219="","",COUNTA($D$5:D219))</f>
        <v/>
      </c>
      <c r="C219" s="14"/>
      <c r="D219" s="15"/>
      <c r="E219" s="16"/>
      <c r="F219" s="15"/>
      <c r="G219" s="18"/>
      <c r="H219" s="18" t="str">
        <f t="shared" si="15"/>
        <v/>
      </c>
      <c r="I219" s="18"/>
      <c r="J219" s="18" t="str">
        <f t="shared" si="16"/>
        <v/>
      </c>
      <c r="K219" s="18"/>
      <c r="L219" s="19" t="str">
        <f t="shared" si="17"/>
        <v/>
      </c>
      <c r="M219" s="18"/>
      <c r="N219" s="19" t="str">
        <f t="shared" si="18"/>
        <v/>
      </c>
      <c r="O219" s="15"/>
      <c r="P219" s="21" t="str">
        <f t="shared" si="19"/>
        <v/>
      </c>
    </row>
    <row r="220" spans="2:16" x14ac:dyDescent="0.2">
      <c r="B220" s="13" t="str">
        <f>IF(D220="","",COUNTA($D$5:D220))</f>
        <v/>
      </c>
      <c r="C220" s="14"/>
      <c r="D220" s="15"/>
      <c r="E220" s="16"/>
      <c r="F220" s="15"/>
      <c r="G220" s="18"/>
      <c r="H220" s="18" t="str">
        <f t="shared" si="15"/>
        <v/>
      </c>
      <c r="I220" s="18"/>
      <c r="J220" s="18" t="str">
        <f t="shared" si="16"/>
        <v/>
      </c>
      <c r="K220" s="18"/>
      <c r="L220" s="19" t="str">
        <f t="shared" si="17"/>
        <v/>
      </c>
      <c r="M220" s="18"/>
      <c r="N220" s="19" t="str">
        <f t="shared" si="18"/>
        <v/>
      </c>
      <c r="O220" s="15"/>
      <c r="P220" s="21" t="str">
        <f t="shared" si="19"/>
        <v/>
      </c>
    </row>
    <row r="221" spans="2:16" x14ac:dyDescent="0.2">
      <c r="B221" s="13" t="str">
        <f>IF(D221="","",COUNTA($D$5:D221))</f>
        <v/>
      </c>
      <c r="C221" s="14"/>
      <c r="D221" s="15"/>
      <c r="E221" s="16"/>
      <c r="F221" s="15"/>
      <c r="G221" s="18"/>
      <c r="H221" s="18" t="str">
        <f t="shared" si="15"/>
        <v/>
      </c>
      <c r="I221" s="18"/>
      <c r="J221" s="18" t="str">
        <f t="shared" si="16"/>
        <v/>
      </c>
      <c r="K221" s="18"/>
      <c r="L221" s="19" t="str">
        <f t="shared" si="17"/>
        <v/>
      </c>
      <c r="M221" s="18"/>
      <c r="N221" s="19" t="str">
        <f t="shared" si="18"/>
        <v/>
      </c>
      <c r="O221" s="15"/>
      <c r="P221" s="21" t="str">
        <f t="shared" si="19"/>
        <v/>
      </c>
    </row>
    <row r="222" spans="2:16" x14ac:dyDescent="0.2">
      <c r="B222" s="13" t="str">
        <f>IF(D222="","",COUNTA($D$5:D222))</f>
        <v/>
      </c>
      <c r="C222" s="14"/>
      <c r="D222" s="15"/>
      <c r="E222" s="16"/>
      <c r="F222" s="15"/>
      <c r="G222" s="18"/>
      <c r="H222" s="18" t="str">
        <f t="shared" si="15"/>
        <v/>
      </c>
      <c r="I222" s="18"/>
      <c r="J222" s="18" t="str">
        <f t="shared" si="16"/>
        <v/>
      </c>
      <c r="K222" s="18"/>
      <c r="L222" s="19" t="str">
        <f t="shared" si="17"/>
        <v/>
      </c>
      <c r="M222" s="18"/>
      <c r="N222" s="19" t="str">
        <f t="shared" si="18"/>
        <v/>
      </c>
      <c r="O222" s="15"/>
      <c r="P222" s="21" t="str">
        <f t="shared" si="19"/>
        <v/>
      </c>
    </row>
    <row r="223" spans="2:16" x14ac:dyDescent="0.2">
      <c r="B223" s="13" t="str">
        <f>IF(D223="","",COUNTA($D$5:D223))</f>
        <v/>
      </c>
      <c r="C223" s="14"/>
      <c r="D223" s="15"/>
      <c r="E223" s="16"/>
      <c r="F223" s="15"/>
      <c r="G223" s="18"/>
      <c r="H223" s="18" t="str">
        <f t="shared" si="15"/>
        <v/>
      </c>
      <c r="I223" s="18"/>
      <c r="J223" s="18" t="str">
        <f t="shared" si="16"/>
        <v/>
      </c>
      <c r="K223" s="18"/>
      <c r="L223" s="19" t="str">
        <f t="shared" si="17"/>
        <v/>
      </c>
      <c r="M223" s="18"/>
      <c r="N223" s="19" t="str">
        <f t="shared" si="18"/>
        <v/>
      </c>
      <c r="O223" s="15"/>
      <c r="P223" s="21" t="str">
        <f t="shared" si="19"/>
        <v/>
      </c>
    </row>
    <row r="224" spans="2:16" x14ac:dyDescent="0.2">
      <c r="B224" s="13" t="str">
        <f>IF(D224="","",COUNTA($D$5:D224))</f>
        <v/>
      </c>
      <c r="C224" s="14"/>
      <c r="D224" s="15"/>
      <c r="E224" s="16"/>
      <c r="F224" s="15"/>
      <c r="G224" s="18"/>
      <c r="H224" s="18" t="str">
        <f t="shared" si="15"/>
        <v/>
      </c>
      <c r="I224" s="18"/>
      <c r="J224" s="18" t="str">
        <f t="shared" si="16"/>
        <v/>
      </c>
      <c r="K224" s="18"/>
      <c r="L224" s="19" t="str">
        <f t="shared" si="17"/>
        <v/>
      </c>
      <c r="M224" s="18"/>
      <c r="N224" s="19" t="str">
        <f t="shared" si="18"/>
        <v/>
      </c>
      <c r="O224" s="15"/>
      <c r="P224" s="21" t="str">
        <f t="shared" si="19"/>
        <v/>
      </c>
    </row>
    <row r="225" spans="2:16" x14ac:dyDescent="0.2">
      <c r="B225" s="13" t="str">
        <f>IF(D225="","",COUNTA($D$5:D225))</f>
        <v/>
      </c>
      <c r="C225" s="14"/>
      <c r="D225" s="15"/>
      <c r="E225" s="16"/>
      <c r="F225" s="15"/>
      <c r="G225" s="18"/>
      <c r="H225" s="18" t="str">
        <f t="shared" si="15"/>
        <v/>
      </c>
      <c r="I225" s="18"/>
      <c r="J225" s="18" t="str">
        <f t="shared" si="16"/>
        <v/>
      </c>
      <c r="K225" s="18"/>
      <c r="L225" s="19" t="str">
        <f t="shared" si="17"/>
        <v/>
      </c>
      <c r="M225" s="18"/>
      <c r="N225" s="19" t="str">
        <f t="shared" si="18"/>
        <v/>
      </c>
      <c r="O225" s="15"/>
      <c r="P225" s="21" t="str">
        <f t="shared" si="19"/>
        <v/>
      </c>
    </row>
    <row r="226" spans="2:16" x14ac:dyDescent="0.2">
      <c r="B226" s="13" t="str">
        <f>IF(D226="","",COUNTA($D$5:D226))</f>
        <v/>
      </c>
      <c r="C226" s="14"/>
      <c r="D226" s="15"/>
      <c r="E226" s="16"/>
      <c r="F226" s="15"/>
      <c r="G226" s="18"/>
      <c r="H226" s="18" t="str">
        <f t="shared" si="15"/>
        <v/>
      </c>
      <c r="I226" s="18"/>
      <c r="J226" s="18" t="str">
        <f t="shared" si="16"/>
        <v/>
      </c>
      <c r="K226" s="18"/>
      <c r="L226" s="19" t="str">
        <f t="shared" si="17"/>
        <v/>
      </c>
      <c r="M226" s="18"/>
      <c r="N226" s="19" t="str">
        <f t="shared" si="18"/>
        <v/>
      </c>
      <c r="O226" s="15"/>
      <c r="P226" s="21" t="str">
        <f t="shared" si="19"/>
        <v/>
      </c>
    </row>
    <row r="227" spans="2:16" x14ac:dyDescent="0.2">
      <c r="B227" s="13" t="str">
        <f>IF(D227="","",COUNTA($D$5:D227))</f>
        <v/>
      </c>
      <c r="C227" s="14"/>
      <c r="D227" s="15"/>
      <c r="E227" s="16"/>
      <c r="F227" s="15"/>
      <c r="G227" s="18"/>
      <c r="H227" s="18" t="str">
        <f t="shared" si="15"/>
        <v/>
      </c>
      <c r="I227" s="18"/>
      <c r="J227" s="18" t="str">
        <f t="shared" si="16"/>
        <v/>
      </c>
      <c r="K227" s="18"/>
      <c r="L227" s="19" t="str">
        <f t="shared" si="17"/>
        <v/>
      </c>
      <c r="M227" s="18"/>
      <c r="N227" s="19" t="str">
        <f t="shared" si="18"/>
        <v/>
      </c>
      <c r="O227" s="15"/>
      <c r="P227" s="21" t="str">
        <f t="shared" si="19"/>
        <v/>
      </c>
    </row>
    <row r="228" spans="2:16" x14ac:dyDescent="0.2">
      <c r="B228" s="13" t="str">
        <f>IF(D228="","",COUNTA($D$5:D228))</f>
        <v/>
      </c>
      <c r="C228" s="14"/>
      <c r="D228" s="15"/>
      <c r="E228" s="16"/>
      <c r="F228" s="15"/>
      <c r="G228" s="18"/>
      <c r="H228" s="18" t="str">
        <f t="shared" si="15"/>
        <v/>
      </c>
      <c r="I228" s="18"/>
      <c r="J228" s="18" t="str">
        <f t="shared" si="16"/>
        <v/>
      </c>
      <c r="K228" s="18"/>
      <c r="L228" s="19" t="str">
        <f t="shared" si="17"/>
        <v/>
      </c>
      <c r="M228" s="18"/>
      <c r="N228" s="19" t="str">
        <f t="shared" si="18"/>
        <v/>
      </c>
      <c r="O228" s="15"/>
      <c r="P228" s="21" t="str">
        <f t="shared" si="19"/>
        <v/>
      </c>
    </row>
    <row r="229" spans="2:16" x14ac:dyDescent="0.2">
      <c r="B229" s="13" t="str">
        <f>IF(D229="","",COUNTA($D$5:D229))</f>
        <v/>
      </c>
      <c r="C229" s="14"/>
      <c r="D229" s="15"/>
      <c r="E229" s="16"/>
      <c r="F229" s="15"/>
      <c r="G229" s="18"/>
      <c r="H229" s="18" t="str">
        <f t="shared" si="15"/>
        <v/>
      </c>
      <c r="I229" s="18"/>
      <c r="J229" s="18" t="str">
        <f t="shared" si="16"/>
        <v/>
      </c>
      <c r="K229" s="18"/>
      <c r="L229" s="19" t="str">
        <f t="shared" si="17"/>
        <v/>
      </c>
      <c r="M229" s="18"/>
      <c r="N229" s="19" t="str">
        <f t="shared" si="18"/>
        <v/>
      </c>
      <c r="O229" s="15"/>
      <c r="P229" s="21" t="str">
        <f t="shared" si="19"/>
        <v/>
      </c>
    </row>
    <row r="230" spans="2:16" x14ac:dyDescent="0.2">
      <c r="B230" s="13" t="str">
        <f>IF(D230="","",COUNTA($D$5:D230))</f>
        <v/>
      </c>
      <c r="C230" s="14"/>
      <c r="D230" s="15"/>
      <c r="E230" s="16"/>
      <c r="F230" s="15"/>
      <c r="G230" s="18"/>
      <c r="H230" s="18" t="str">
        <f t="shared" si="15"/>
        <v/>
      </c>
      <c r="I230" s="18"/>
      <c r="J230" s="18" t="str">
        <f t="shared" si="16"/>
        <v/>
      </c>
      <c r="K230" s="18"/>
      <c r="L230" s="19" t="str">
        <f t="shared" si="17"/>
        <v/>
      </c>
      <c r="M230" s="18"/>
      <c r="N230" s="19" t="str">
        <f t="shared" si="18"/>
        <v/>
      </c>
      <c r="O230" s="15"/>
      <c r="P230" s="21" t="str">
        <f t="shared" si="19"/>
        <v/>
      </c>
    </row>
    <row r="231" spans="2:16" x14ac:dyDescent="0.2">
      <c r="B231" s="13" t="str">
        <f>IF(D231="","",COUNTA($D$5:D231))</f>
        <v/>
      </c>
      <c r="C231" s="14"/>
      <c r="D231" s="15"/>
      <c r="E231" s="16"/>
      <c r="F231" s="15"/>
      <c r="G231" s="18"/>
      <c r="H231" s="18" t="str">
        <f t="shared" si="15"/>
        <v/>
      </c>
      <c r="I231" s="18"/>
      <c r="J231" s="18" t="str">
        <f t="shared" si="16"/>
        <v/>
      </c>
      <c r="K231" s="18"/>
      <c r="L231" s="19" t="str">
        <f t="shared" si="17"/>
        <v/>
      </c>
      <c r="M231" s="18"/>
      <c r="N231" s="19" t="str">
        <f t="shared" si="18"/>
        <v/>
      </c>
      <c r="O231" s="15"/>
      <c r="P231" s="21" t="str">
        <f t="shared" si="19"/>
        <v/>
      </c>
    </row>
    <row r="232" spans="2:16" x14ac:dyDescent="0.2">
      <c r="B232" s="13" t="str">
        <f>IF(D232="","",COUNTA($D$5:D232))</f>
        <v/>
      </c>
      <c r="C232" s="14"/>
      <c r="D232" s="15"/>
      <c r="E232" s="16"/>
      <c r="F232" s="15"/>
      <c r="G232" s="18"/>
      <c r="H232" s="18" t="str">
        <f t="shared" si="15"/>
        <v/>
      </c>
      <c r="I232" s="18"/>
      <c r="J232" s="18" t="str">
        <f t="shared" si="16"/>
        <v/>
      </c>
      <c r="K232" s="18"/>
      <c r="L232" s="19" t="str">
        <f t="shared" si="17"/>
        <v/>
      </c>
      <c r="M232" s="18"/>
      <c r="N232" s="19" t="str">
        <f t="shared" si="18"/>
        <v/>
      </c>
      <c r="O232" s="15"/>
      <c r="P232" s="21" t="str">
        <f t="shared" si="19"/>
        <v/>
      </c>
    </row>
    <row r="233" spans="2:16" x14ac:dyDescent="0.2">
      <c r="B233" s="13" t="str">
        <f>IF(D233="","",COUNTA($D$5:D233))</f>
        <v/>
      </c>
      <c r="C233" s="14"/>
      <c r="D233" s="15"/>
      <c r="E233" s="16"/>
      <c r="F233" s="15"/>
      <c r="G233" s="18"/>
      <c r="H233" s="18" t="str">
        <f t="shared" si="15"/>
        <v/>
      </c>
      <c r="I233" s="18"/>
      <c r="J233" s="18" t="str">
        <f t="shared" si="16"/>
        <v/>
      </c>
      <c r="K233" s="18"/>
      <c r="L233" s="19" t="str">
        <f t="shared" si="17"/>
        <v/>
      </c>
      <c r="M233" s="18"/>
      <c r="N233" s="19" t="str">
        <f t="shared" si="18"/>
        <v/>
      </c>
      <c r="O233" s="15"/>
      <c r="P233" s="21" t="str">
        <f t="shared" si="19"/>
        <v/>
      </c>
    </row>
    <row r="234" spans="2:16" x14ac:dyDescent="0.2">
      <c r="B234" s="13" t="str">
        <f>IF(D234="","",COUNTA($D$5:D234))</f>
        <v/>
      </c>
      <c r="C234" s="14"/>
      <c r="D234" s="15"/>
      <c r="E234" s="16"/>
      <c r="F234" s="15"/>
      <c r="G234" s="18"/>
      <c r="H234" s="18" t="str">
        <f t="shared" si="15"/>
        <v/>
      </c>
      <c r="I234" s="18"/>
      <c r="J234" s="18" t="str">
        <f t="shared" si="16"/>
        <v/>
      </c>
      <c r="K234" s="18"/>
      <c r="L234" s="19" t="str">
        <f t="shared" si="17"/>
        <v/>
      </c>
      <c r="M234" s="18"/>
      <c r="N234" s="19" t="str">
        <f t="shared" si="18"/>
        <v/>
      </c>
      <c r="O234" s="15"/>
      <c r="P234" s="21" t="str">
        <f t="shared" si="19"/>
        <v/>
      </c>
    </row>
    <row r="235" spans="2:16" x14ac:dyDescent="0.2">
      <c r="B235" s="13" t="str">
        <f>IF(D235="","",COUNTA($D$5:D235))</f>
        <v/>
      </c>
      <c r="C235" s="14"/>
      <c r="D235" s="15"/>
      <c r="E235" s="16"/>
      <c r="F235" s="15"/>
      <c r="G235" s="18"/>
      <c r="H235" s="18" t="str">
        <f t="shared" si="15"/>
        <v/>
      </c>
      <c r="I235" s="18"/>
      <c r="J235" s="18" t="str">
        <f t="shared" si="16"/>
        <v/>
      </c>
      <c r="K235" s="18"/>
      <c r="L235" s="19" t="str">
        <f t="shared" si="17"/>
        <v/>
      </c>
      <c r="M235" s="18"/>
      <c r="N235" s="19" t="str">
        <f t="shared" si="18"/>
        <v/>
      </c>
      <c r="O235" s="15"/>
      <c r="P235" s="21" t="str">
        <f t="shared" si="19"/>
        <v/>
      </c>
    </row>
    <row r="236" spans="2:16" x14ac:dyDescent="0.2">
      <c r="B236" s="13" t="str">
        <f>IF(D236="","",COUNTA($D$5:D236))</f>
        <v/>
      </c>
      <c r="C236" s="14"/>
      <c r="D236" s="15"/>
      <c r="E236" s="16"/>
      <c r="F236" s="15"/>
      <c r="G236" s="18"/>
      <c r="H236" s="18" t="str">
        <f t="shared" si="15"/>
        <v/>
      </c>
      <c r="I236" s="18"/>
      <c r="J236" s="18" t="str">
        <f t="shared" si="16"/>
        <v/>
      </c>
      <c r="K236" s="18"/>
      <c r="L236" s="19" t="str">
        <f t="shared" si="17"/>
        <v/>
      </c>
      <c r="M236" s="18"/>
      <c r="N236" s="19" t="str">
        <f t="shared" si="18"/>
        <v/>
      </c>
      <c r="O236" s="15"/>
      <c r="P236" s="21" t="str">
        <f t="shared" si="19"/>
        <v/>
      </c>
    </row>
    <row r="237" spans="2:16" x14ac:dyDescent="0.2">
      <c r="B237" s="13" t="str">
        <f>IF(D237="","",COUNTA($D$5:D237))</f>
        <v/>
      </c>
      <c r="C237" s="14"/>
      <c r="D237" s="15"/>
      <c r="E237" s="16"/>
      <c r="F237" s="15"/>
      <c r="G237" s="18"/>
      <c r="H237" s="18" t="str">
        <f t="shared" si="15"/>
        <v/>
      </c>
      <c r="I237" s="18"/>
      <c r="J237" s="18" t="str">
        <f t="shared" si="16"/>
        <v/>
      </c>
      <c r="K237" s="18"/>
      <c r="L237" s="19" t="str">
        <f t="shared" si="17"/>
        <v/>
      </c>
      <c r="M237" s="18"/>
      <c r="N237" s="19" t="str">
        <f t="shared" si="18"/>
        <v/>
      </c>
      <c r="O237" s="15"/>
      <c r="P237" s="21" t="str">
        <f t="shared" si="19"/>
        <v/>
      </c>
    </row>
    <row r="238" spans="2:16" x14ac:dyDescent="0.2">
      <c r="B238" s="13" t="str">
        <f>IF(D238="","",COUNTA($D$5:D238))</f>
        <v/>
      </c>
      <c r="C238" s="14"/>
      <c r="D238" s="15"/>
      <c r="E238" s="16"/>
      <c r="F238" s="15"/>
      <c r="G238" s="18"/>
      <c r="H238" s="18" t="str">
        <f t="shared" si="15"/>
        <v/>
      </c>
      <c r="I238" s="18"/>
      <c r="J238" s="18" t="str">
        <f t="shared" si="16"/>
        <v/>
      </c>
      <c r="K238" s="18"/>
      <c r="L238" s="19" t="str">
        <f t="shared" si="17"/>
        <v/>
      </c>
      <c r="M238" s="18"/>
      <c r="N238" s="19" t="str">
        <f t="shared" si="18"/>
        <v/>
      </c>
      <c r="O238" s="15"/>
      <c r="P238" s="21" t="str">
        <f t="shared" si="19"/>
        <v/>
      </c>
    </row>
    <row r="239" spans="2:16" x14ac:dyDescent="0.2">
      <c r="B239" s="13" t="str">
        <f>IF(D239="","",COUNTA($D$5:D239))</f>
        <v/>
      </c>
      <c r="C239" s="14"/>
      <c r="D239" s="15"/>
      <c r="E239" s="16"/>
      <c r="F239" s="15"/>
      <c r="G239" s="18"/>
      <c r="H239" s="18" t="str">
        <f t="shared" si="15"/>
        <v/>
      </c>
      <c r="I239" s="18"/>
      <c r="J239" s="18" t="str">
        <f t="shared" si="16"/>
        <v/>
      </c>
      <c r="K239" s="18"/>
      <c r="L239" s="19" t="str">
        <f t="shared" si="17"/>
        <v/>
      </c>
      <c r="M239" s="18"/>
      <c r="N239" s="19" t="str">
        <f t="shared" si="18"/>
        <v/>
      </c>
      <c r="O239" s="15"/>
      <c r="P239" s="21" t="str">
        <f t="shared" si="19"/>
        <v/>
      </c>
    </row>
    <row r="240" spans="2:16" x14ac:dyDescent="0.2">
      <c r="B240" s="13" t="str">
        <f>IF(D240="","",COUNTA($D$5:D240))</f>
        <v/>
      </c>
      <c r="C240" s="14"/>
      <c r="D240" s="15"/>
      <c r="E240" s="16"/>
      <c r="F240" s="15"/>
      <c r="G240" s="18"/>
      <c r="H240" s="18" t="str">
        <f t="shared" si="15"/>
        <v/>
      </c>
      <c r="I240" s="18"/>
      <c r="J240" s="18" t="str">
        <f t="shared" si="16"/>
        <v/>
      </c>
      <c r="K240" s="18"/>
      <c r="L240" s="19" t="str">
        <f t="shared" si="17"/>
        <v/>
      </c>
      <c r="M240" s="18"/>
      <c r="N240" s="19" t="str">
        <f t="shared" si="18"/>
        <v/>
      </c>
      <c r="O240" s="15"/>
      <c r="P240" s="21" t="str">
        <f t="shared" si="19"/>
        <v/>
      </c>
    </row>
    <row r="241" spans="2:16" x14ac:dyDescent="0.2">
      <c r="B241" s="13" t="str">
        <f>IF(D241="","",COUNTA($D$5:D241))</f>
        <v/>
      </c>
      <c r="C241" s="14"/>
      <c r="D241" s="15"/>
      <c r="E241" s="16"/>
      <c r="F241" s="15"/>
      <c r="G241" s="18"/>
      <c r="H241" s="18" t="str">
        <f t="shared" si="15"/>
        <v/>
      </c>
      <c r="I241" s="18"/>
      <c r="J241" s="18" t="str">
        <f t="shared" si="16"/>
        <v/>
      </c>
      <c r="K241" s="18"/>
      <c r="L241" s="19" t="str">
        <f t="shared" si="17"/>
        <v/>
      </c>
      <c r="M241" s="18"/>
      <c r="N241" s="19" t="str">
        <f t="shared" si="18"/>
        <v/>
      </c>
      <c r="O241" s="15"/>
      <c r="P241" s="21" t="str">
        <f t="shared" si="19"/>
        <v/>
      </c>
    </row>
    <row r="242" spans="2:16" x14ac:dyDescent="0.2">
      <c r="B242" s="13" t="str">
        <f>IF(D242="","",COUNTA($D$5:D242))</f>
        <v/>
      </c>
      <c r="C242" s="14"/>
      <c r="D242" s="15"/>
      <c r="E242" s="16"/>
      <c r="F242" s="15"/>
      <c r="G242" s="18"/>
      <c r="H242" s="18" t="str">
        <f t="shared" si="15"/>
        <v/>
      </c>
      <c r="I242" s="18"/>
      <c r="J242" s="18" t="str">
        <f t="shared" si="16"/>
        <v/>
      </c>
      <c r="K242" s="18"/>
      <c r="L242" s="19" t="str">
        <f t="shared" si="17"/>
        <v/>
      </c>
      <c r="M242" s="18"/>
      <c r="N242" s="19" t="str">
        <f t="shared" si="18"/>
        <v/>
      </c>
      <c r="O242" s="15"/>
      <c r="P242" s="21" t="str">
        <f t="shared" si="19"/>
        <v/>
      </c>
    </row>
    <row r="243" spans="2:16" x14ac:dyDescent="0.2">
      <c r="B243" s="13" t="str">
        <f>IF(D243="","",COUNTA($D$5:D243))</f>
        <v/>
      </c>
      <c r="C243" s="14"/>
      <c r="D243" s="15"/>
      <c r="E243" s="16"/>
      <c r="F243" s="15"/>
      <c r="G243" s="18"/>
      <c r="H243" s="18" t="str">
        <f t="shared" si="15"/>
        <v/>
      </c>
      <c r="I243" s="18"/>
      <c r="J243" s="18" t="str">
        <f t="shared" si="16"/>
        <v/>
      </c>
      <c r="K243" s="18"/>
      <c r="L243" s="19" t="str">
        <f t="shared" si="17"/>
        <v/>
      </c>
      <c r="M243" s="18"/>
      <c r="N243" s="19" t="str">
        <f t="shared" si="18"/>
        <v/>
      </c>
      <c r="O243" s="15"/>
      <c r="P243" s="21" t="str">
        <f t="shared" si="19"/>
        <v/>
      </c>
    </row>
    <row r="244" spans="2:16" x14ac:dyDescent="0.2">
      <c r="B244" s="13" t="str">
        <f>IF(D244="","",COUNTA($D$5:D244))</f>
        <v/>
      </c>
      <c r="C244" s="14"/>
      <c r="D244" s="15"/>
      <c r="E244" s="16"/>
      <c r="F244" s="15"/>
      <c r="G244" s="18"/>
      <c r="H244" s="18" t="str">
        <f t="shared" si="15"/>
        <v/>
      </c>
      <c r="I244" s="18"/>
      <c r="J244" s="18" t="str">
        <f t="shared" si="16"/>
        <v/>
      </c>
      <c r="K244" s="18"/>
      <c r="L244" s="19" t="str">
        <f t="shared" si="17"/>
        <v/>
      </c>
      <c r="M244" s="18"/>
      <c r="N244" s="19" t="str">
        <f t="shared" si="18"/>
        <v/>
      </c>
      <c r="O244" s="15"/>
      <c r="P244" s="21" t="str">
        <f t="shared" si="19"/>
        <v/>
      </c>
    </row>
    <row r="245" spans="2:16" x14ac:dyDescent="0.2">
      <c r="B245" s="13" t="str">
        <f>IF(D245="","",COUNTA($D$5:D245))</f>
        <v/>
      </c>
      <c r="C245" s="14"/>
      <c r="D245" s="15"/>
      <c r="E245" s="16"/>
      <c r="F245" s="15"/>
      <c r="G245" s="18"/>
      <c r="H245" s="18" t="str">
        <f t="shared" si="15"/>
        <v/>
      </c>
      <c r="I245" s="18"/>
      <c r="J245" s="18" t="str">
        <f t="shared" si="16"/>
        <v/>
      </c>
      <c r="K245" s="18"/>
      <c r="L245" s="19" t="str">
        <f t="shared" si="17"/>
        <v/>
      </c>
      <c r="M245" s="18"/>
      <c r="N245" s="19" t="str">
        <f t="shared" si="18"/>
        <v/>
      </c>
      <c r="O245" s="15"/>
      <c r="P245" s="21" t="str">
        <f t="shared" si="19"/>
        <v/>
      </c>
    </row>
    <row r="246" spans="2:16" x14ac:dyDescent="0.2">
      <c r="B246" s="13" t="str">
        <f>IF(D246="","",COUNTA($D$5:D246))</f>
        <v/>
      </c>
      <c r="C246" s="14"/>
      <c r="D246" s="15"/>
      <c r="E246" s="16"/>
      <c r="F246" s="15"/>
      <c r="G246" s="18"/>
      <c r="H246" s="18" t="str">
        <f t="shared" si="15"/>
        <v/>
      </c>
      <c r="I246" s="18"/>
      <c r="J246" s="18" t="str">
        <f t="shared" si="16"/>
        <v/>
      </c>
      <c r="K246" s="18"/>
      <c r="L246" s="19" t="str">
        <f t="shared" si="17"/>
        <v/>
      </c>
      <c r="M246" s="18"/>
      <c r="N246" s="19" t="str">
        <f t="shared" si="18"/>
        <v/>
      </c>
      <c r="O246" s="15"/>
      <c r="P246" s="21" t="str">
        <f t="shared" si="19"/>
        <v/>
      </c>
    </row>
    <row r="247" spans="2:16" x14ac:dyDescent="0.2">
      <c r="B247" s="13" t="str">
        <f>IF(D247="","",COUNTA($D$5:D247))</f>
        <v/>
      </c>
      <c r="C247" s="14"/>
      <c r="D247" s="15"/>
      <c r="E247" s="16"/>
      <c r="F247" s="15"/>
      <c r="G247" s="18"/>
      <c r="H247" s="18" t="str">
        <f t="shared" si="15"/>
        <v/>
      </c>
      <c r="I247" s="18"/>
      <c r="J247" s="18" t="str">
        <f t="shared" si="16"/>
        <v/>
      </c>
      <c r="K247" s="18"/>
      <c r="L247" s="19" t="str">
        <f t="shared" si="17"/>
        <v/>
      </c>
      <c r="M247" s="18"/>
      <c r="N247" s="19" t="str">
        <f t="shared" si="18"/>
        <v/>
      </c>
      <c r="O247" s="15"/>
      <c r="P247" s="21" t="str">
        <f t="shared" si="19"/>
        <v/>
      </c>
    </row>
    <row r="248" spans="2:16" x14ac:dyDescent="0.2">
      <c r="B248" s="13" t="str">
        <f>IF(D248="","",COUNTA($D$5:D248))</f>
        <v/>
      </c>
      <c r="C248" s="14"/>
      <c r="D248" s="15"/>
      <c r="E248" s="16"/>
      <c r="F248" s="15"/>
      <c r="G248" s="18"/>
      <c r="H248" s="18" t="str">
        <f t="shared" si="15"/>
        <v/>
      </c>
      <c r="I248" s="18"/>
      <c r="J248" s="18" t="str">
        <f t="shared" si="16"/>
        <v/>
      </c>
      <c r="K248" s="18"/>
      <c r="L248" s="19" t="str">
        <f t="shared" si="17"/>
        <v/>
      </c>
      <c r="M248" s="18"/>
      <c r="N248" s="19" t="str">
        <f t="shared" si="18"/>
        <v/>
      </c>
      <c r="O248" s="15"/>
      <c r="P248" s="21" t="str">
        <f t="shared" si="19"/>
        <v/>
      </c>
    </row>
    <row r="249" spans="2:16" x14ac:dyDescent="0.2">
      <c r="B249" s="13" t="str">
        <f>IF(D249="","",COUNTA($D$5:D249))</f>
        <v/>
      </c>
      <c r="C249" s="14"/>
      <c r="D249" s="15"/>
      <c r="E249" s="16"/>
      <c r="F249" s="15"/>
      <c r="G249" s="18"/>
      <c r="H249" s="18" t="str">
        <f t="shared" si="15"/>
        <v/>
      </c>
      <c r="I249" s="18"/>
      <c r="J249" s="18" t="str">
        <f t="shared" si="16"/>
        <v/>
      </c>
      <c r="K249" s="18"/>
      <c r="L249" s="19" t="str">
        <f t="shared" si="17"/>
        <v/>
      </c>
      <c r="M249" s="18"/>
      <c r="N249" s="19" t="str">
        <f t="shared" si="18"/>
        <v/>
      </c>
      <c r="O249" s="15"/>
      <c r="P249" s="21" t="str">
        <f t="shared" si="19"/>
        <v/>
      </c>
    </row>
    <row r="250" spans="2:16" x14ac:dyDescent="0.2">
      <c r="B250" s="13" t="str">
        <f>IF(D250="","",COUNTA($D$5:D250))</f>
        <v/>
      </c>
      <c r="C250" s="14"/>
      <c r="D250" s="15"/>
      <c r="E250" s="16"/>
      <c r="F250" s="15"/>
      <c r="G250" s="18"/>
      <c r="H250" s="18" t="str">
        <f t="shared" si="15"/>
        <v/>
      </c>
      <c r="I250" s="18"/>
      <c r="J250" s="18" t="str">
        <f t="shared" si="16"/>
        <v/>
      </c>
      <c r="K250" s="18"/>
      <c r="L250" s="19" t="str">
        <f t="shared" si="17"/>
        <v/>
      </c>
      <c r="M250" s="18"/>
      <c r="N250" s="19" t="str">
        <f t="shared" si="18"/>
        <v/>
      </c>
      <c r="O250" s="15"/>
      <c r="P250" s="21" t="str">
        <f t="shared" si="19"/>
        <v/>
      </c>
    </row>
    <row r="251" spans="2:16" x14ac:dyDescent="0.2">
      <c r="B251" s="13" t="str">
        <f>IF(D251="","",COUNTA($D$5:D251))</f>
        <v/>
      </c>
      <c r="C251" s="14"/>
      <c r="D251" s="15"/>
      <c r="E251" s="16"/>
      <c r="F251" s="15"/>
      <c r="G251" s="18"/>
      <c r="H251" s="18" t="str">
        <f t="shared" si="15"/>
        <v/>
      </c>
      <c r="I251" s="18"/>
      <c r="J251" s="18" t="str">
        <f t="shared" si="16"/>
        <v/>
      </c>
      <c r="K251" s="18"/>
      <c r="L251" s="19" t="str">
        <f t="shared" si="17"/>
        <v/>
      </c>
      <c r="M251" s="18"/>
      <c r="N251" s="19" t="str">
        <f t="shared" si="18"/>
        <v/>
      </c>
      <c r="O251" s="15"/>
      <c r="P251" s="21" t="str">
        <f t="shared" si="19"/>
        <v/>
      </c>
    </row>
    <row r="252" spans="2:16" x14ac:dyDescent="0.2">
      <c r="B252" s="13" t="str">
        <f>IF(D252="","",COUNTA($D$5:D252))</f>
        <v/>
      </c>
      <c r="C252" s="14"/>
      <c r="D252" s="15"/>
      <c r="E252" s="16"/>
      <c r="F252" s="15"/>
      <c r="G252" s="18"/>
      <c r="H252" s="18" t="str">
        <f t="shared" si="15"/>
        <v/>
      </c>
      <c r="I252" s="18"/>
      <c r="J252" s="18" t="str">
        <f t="shared" si="16"/>
        <v/>
      </c>
      <c r="K252" s="18"/>
      <c r="L252" s="19" t="str">
        <f t="shared" si="17"/>
        <v/>
      </c>
      <c r="M252" s="18"/>
      <c r="N252" s="19" t="str">
        <f t="shared" si="18"/>
        <v/>
      </c>
      <c r="O252" s="15"/>
      <c r="P252" s="21" t="str">
        <f t="shared" si="19"/>
        <v/>
      </c>
    </row>
    <row r="253" spans="2:16" x14ac:dyDescent="0.2">
      <c r="B253" s="13" t="str">
        <f>IF(D253="","",COUNTA($D$5:D253))</f>
        <v/>
      </c>
      <c r="C253" s="14"/>
      <c r="D253" s="15"/>
      <c r="E253" s="16"/>
      <c r="F253" s="15"/>
      <c r="G253" s="18"/>
      <c r="H253" s="18" t="str">
        <f t="shared" si="15"/>
        <v/>
      </c>
      <c r="I253" s="18"/>
      <c r="J253" s="18" t="str">
        <f t="shared" si="16"/>
        <v/>
      </c>
      <c r="K253" s="18"/>
      <c r="L253" s="19" t="str">
        <f t="shared" si="17"/>
        <v/>
      </c>
      <c r="M253" s="18"/>
      <c r="N253" s="19" t="str">
        <f t="shared" si="18"/>
        <v/>
      </c>
      <c r="O253" s="15"/>
      <c r="P253" s="21" t="str">
        <f t="shared" si="19"/>
        <v/>
      </c>
    </row>
    <row r="254" spans="2:16" x14ac:dyDescent="0.2">
      <c r="B254" s="13" t="str">
        <f>IF(D254="","",COUNTA($D$5:D254))</f>
        <v/>
      </c>
      <c r="C254" s="14"/>
      <c r="D254" s="15"/>
      <c r="E254" s="16"/>
      <c r="F254" s="15"/>
      <c r="G254" s="18"/>
      <c r="H254" s="18" t="str">
        <f t="shared" si="15"/>
        <v/>
      </c>
      <c r="I254" s="18"/>
      <c r="J254" s="18" t="str">
        <f t="shared" si="16"/>
        <v/>
      </c>
      <c r="K254" s="18"/>
      <c r="L254" s="19" t="str">
        <f t="shared" si="17"/>
        <v/>
      </c>
      <c r="M254" s="18"/>
      <c r="N254" s="19" t="str">
        <f t="shared" si="18"/>
        <v/>
      </c>
      <c r="O254" s="15"/>
      <c r="P254" s="21" t="str">
        <f t="shared" si="19"/>
        <v/>
      </c>
    </row>
    <row r="255" spans="2:16" x14ac:dyDescent="0.2">
      <c r="B255" s="13" t="str">
        <f>IF(D255="","",COUNTA($D$5:D255))</f>
        <v/>
      </c>
      <c r="C255" s="14"/>
      <c r="D255" s="15"/>
      <c r="E255" s="16"/>
      <c r="F255" s="15"/>
      <c r="G255" s="18"/>
      <c r="H255" s="18" t="str">
        <f t="shared" si="15"/>
        <v/>
      </c>
      <c r="I255" s="18"/>
      <c r="J255" s="18" t="str">
        <f t="shared" si="16"/>
        <v/>
      </c>
      <c r="K255" s="18"/>
      <c r="L255" s="19" t="str">
        <f t="shared" si="17"/>
        <v/>
      </c>
      <c r="M255" s="18"/>
      <c r="N255" s="19" t="str">
        <f t="shared" si="18"/>
        <v/>
      </c>
      <c r="O255" s="15"/>
      <c r="P255" s="21" t="str">
        <f t="shared" si="19"/>
        <v/>
      </c>
    </row>
    <row r="256" spans="2:16" x14ac:dyDescent="0.2">
      <c r="B256" s="13" t="str">
        <f>IF(D256="","",COUNTA($D$5:D256))</f>
        <v/>
      </c>
      <c r="C256" s="14"/>
      <c r="D256" s="15"/>
      <c r="E256" s="16"/>
      <c r="F256" s="15"/>
      <c r="G256" s="18"/>
      <c r="H256" s="18" t="str">
        <f t="shared" si="15"/>
        <v/>
      </c>
      <c r="I256" s="18"/>
      <c r="J256" s="18" t="str">
        <f t="shared" si="16"/>
        <v/>
      </c>
      <c r="K256" s="18"/>
      <c r="L256" s="19" t="str">
        <f t="shared" si="17"/>
        <v/>
      </c>
      <c r="M256" s="18"/>
      <c r="N256" s="19" t="str">
        <f t="shared" si="18"/>
        <v/>
      </c>
      <c r="O256" s="15"/>
      <c r="P256" s="21" t="str">
        <f t="shared" si="19"/>
        <v/>
      </c>
    </row>
    <row r="257" spans="2:16" x14ac:dyDescent="0.2">
      <c r="B257" s="13" t="str">
        <f>IF(D257="","",COUNTA($D$5:D257))</f>
        <v/>
      </c>
      <c r="C257" s="14"/>
      <c r="D257" s="15"/>
      <c r="E257" s="16"/>
      <c r="F257" s="15"/>
      <c r="G257" s="18"/>
      <c r="H257" s="18" t="str">
        <f t="shared" si="15"/>
        <v/>
      </c>
      <c r="I257" s="18"/>
      <c r="J257" s="18" t="str">
        <f t="shared" si="16"/>
        <v/>
      </c>
      <c r="K257" s="18"/>
      <c r="L257" s="19" t="str">
        <f t="shared" si="17"/>
        <v/>
      </c>
      <c r="M257" s="18"/>
      <c r="N257" s="19" t="str">
        <f t="shared" si="18"/>
        <v/>
      </c>
      <c r="O257" s="15"/>
      <c r="P257" s="21" t="str">
        <f t="shared" si="19"/>
        <v/>
      </c>
    </row>
    <row r="258" spans="2:16" x14ac:dyDescent="0.2">
      <c r="B258" s="13" t="str">
        <f>IF(D258="","",COUNTA($D$5:D258))</f>
        <v/>
      </c>
      <c r="C258" s="14"/>
      <c r="D258" s="15"/>
      <c r="E258" s="16"/>
      <c r="F258" s="15"/>
      <c r="G258" s="18"/>
      <c r="H258" s="18" t="str">
        <f t="shared" si="15"/>
        <v/>
      </c>
      <c r="I258" s="18"/>
      <c r="J258" s="18" t="str">
        <f t="shared" si="16"/>
        <v/>
      </c>
      <c r="K258" s="18"/>
      <c r="L258" s="19" t="str">
        <f t="shared" si="17"/>
        <v/>
      </c>
      <c r="M258" s="18"/>
      <c r="N258" s="19" t="str">
        <f t="shared" si="18"/>
        <v/>
      </c>
      <c r="O258" s="15"/>
      <c r="P258" s="21" t="str">
        <f t="shared" si="19"/>
        <v/>
      </c>
    </row>
    <row r="259" spans="2:16" x14ac:dyDescent="0.2">
      <c r="B259" s="13" t="str">
        <f>IF(D259="","",COUNTA($D$5:D259))</f>
        <v/>
      </c>
      <c r="C259" s="14"/>
      <c r="D259" s="15"/>
      <c r="E259" s="16"/>
      <c r="F259" s="15"/>
      <c r="G259" s="18"/>
      <c r="H259" s="18" t="str">
        <f t="shared" si="15"/>
        <v/>
      </c>
      <c r="I259" s="18"/>
      <c r="J259" s="18" t="str">
        <f t="shared" si="16"/>
        <v/>
      </c>
      <c r="K259" s="18"/>
      <c r="L259" s="19" t="str">
        <f t="shared" si="17"/>
        <v/>
      </c>
      <c r="M259" s="18"/>
      <c r="N259" s="19" t="str">
        <f t="shared" si="18"/>
        <v/>
      </c>
      <c r="O259" s="15"/>
      <c r="P259" s="21" t="str">
        <f t="shared" si="19"/>
        <v/>
      </c>
    </row>
    <row r="260" spans="2:16" x14ac:dyDescent="0.2">
      <c r="B260" s="13" t="str">
        <f>IF(D260="","",COUNTA($D$5:D260))</f>
        <v/>
      </c>
      <c r="C260" s="14"/>
      <c r="D260" s="15"/>
      <c r="E260" s="16"/>
      <c r="F260" s="15"/>
      <c r="G260" s="18"/>
      <c r="H260" s="18" t="str">
        <f t="shared" si="15"/>
        <v/>
      </c>
      <c r="I260" s="18"/>
      <c r="J260" s="18" t="str">
        <f t="shared" si="16"/>
        <v/>
      </c>
      <c r="K260" s="18"/>
      <c r="L260" s="19" t="str">
        <f t="shared" si="17"/>
        <v/>
      </c>
      <c r="M260" s="18"/>
      <c r="N260" s="19" t="str">
        <f t="shared" si="18"/>
        <v/>
      </c>
      <c r="O260" s="15"/>
      <c r="P260" s="21" t="str">
        <f t="shared" si="19"/>
        <v/>
      </c>
    </row>
    <row r="261" spans="2:16" x14ac:dyDescent="0.2">
      <c r="B261" s="13" t="str">
        <f>IF(D261="","",COUNTA($D$5:D261))</f>
        <v/>
      </c>
      <c r="C261" s="14"/>
      <c r="D261" s="15"/>
      <c r="E261" s="16"/>
      <c r="F261" s="15"/>
      <c r="G261" s="18"/>
      <c r="H261" s="18" t="str">
        <f t="shared" ref="H261:H324" si="20">IF(G261="","",ROUND(G261*Cota1,2))</f>
        <v/>
      </c>
      <c r="I261" s="18"/>
      <c r="J261" s="18" t="str">
        <f t="shared" ref="J261:J324" si="21">IF(I261="","",ROUND(I261*Cota2,2))</f>
        <v/>
      </c>
      <c r="K261" s="18"/>
      <c r="L261" s="19" t="str">
        <f t="shared" ref="L261:L324" si="22">IF(K261="","",ROUND(K261*Cota1,2))</f>
        <v/>
      </c>
      <c r="M261" s="18"/>
      <c r="N261" s="19" t="str">
        <f t="shared" ref="N261:N324" si="23">IF(D261="","",N(G261)+N(H261)+N(I261)+N(J261)+N(K261)+N(M261))</f>
        <v/>
      </c>
      <c r="O261" s="15"/>
      <c r="P261" s="21" t="str">
        <f t="shared" ref="P261:P324" si="24">IF(AND(C261="",D261=""),"",TRIM(IF(OR(NOT(ISNUMBER(C261)),D261="",E261="",F261=""),"Date incomplete. ","")&amp;IF(COUNTIFS($D$5:$D$1004,D261,$F$5:$F$1004,F261)&gt;1,"Factură înregistrată de două ori. ","")&amp;IF(AND(N(G261)&lt;&gt;0,ABS(N(H261)-ROUND(G261*Cota1,2))&gt;0.05),"TVA 21% diferită de calcul. ","")&amp;IF(AND(N(I261)&lt;&gt;0,ABS(N(J261)-ROUND(I261*Cota2,2))&gt;0.05),"TVA 11% diferită de calcul. ","")&amp;IF(AND(LEFT(F261,2)="RO",O261&lt;&gt;"Da"),"Nu apare în SPV: cere furnizorului transmiterea în e-Factura. ","")))</f>
        <v/>
      </c>
    </row>
    <row r="262" spans="2:16" x14ac:dyDescent="0.2">
      <c r="B262" s="13" t="str">
        <f>IF(D262="","",COUNTA($D$5:D262))</f>
        <v/>
      </c>
      <c r="C262" s="14"/>
      <c r="D262" s="15"/>
      <c r="E262" s="16"/>
      <c r="F262" s="15"/>
      <c r="G262" s="18"/>
      <c r="H262" s="18" t="str">
        <f t="shared" si="20"/>
        <v/>
      </c>
      <c r="I262" s="18"/>
      <c r="J262" s="18" t="str">
        <f t="shared" si="21"/>
        <v/>
      </c>
      <c r="K262" s="18"/>
      <c r="L262" s="19" t="str">
        <f t="shared" si="22"/>
        <v/>
      </c>
      <c r="M262" s="18"/>
      <c r="N262" s="19" t="str">
        <f t="shared" si="23"/>
        <v/>
      </c>
      <c r="O262" s="15"/>
      <c r="P262" s="21" t="str">
        <f t="shared" si="24"/>
        <v/>
      </c>
    </row>
    <row r="263" spans="2:16" x14ac:dyDescent="0.2">
      <c r="B263" s="13" t="str">
        <f>IF(D263="","",COUNTA($D$5:D263))</f>
        <v/>
      </c>
      <c r="C263" s="14"/>
      <c r="D263" s="15"/>
      <c r="E263" s="16"/>
      <c r="F263" s="15"/>
      <c r="G263" s="18"/>
      <c r="H263" s="18" t="str">
        <f t="shared" si="20"/>
        <v/>
      </c>
      <c r="I263" s="18"/>
      <c r="J263" s="18" t="str">
        <f t="shared" si="21"/>
        <v/>
      </c>
      <c r="K263" s="18"/>
      <c r="L263" s="19" t="str">
        <f t="shared" si="22"/>
        <v/>
      </c>
      <c r="M263" s="18"/>
      <c r="N263" s="19" t="str">
        <f t="shared" si="23"/>
        <v/>
      </c>
      <c r="O263" s="15"/>
      <c r="P263" s="21" t="str">
        <f t="shared" si="24"/>
        <v/>
      </c>
    </row>
    <row r="264" spans="2:16" x14ac:dyDescent="0.2">
      <c r="B264" s="13" t="str">
        <f>IF(D264="","",COUNTA($D$5:D264))</f>
        <v/>
      </c>
      <c r="C264" s="14"/>
      <c r="D264" s="15"/>
      <c r="E264" s="16"/>
      <c r="F264" s="15"/>
      <c r="G264" s="18"/>
      <c r="H264" s="18" t="str">
        <f t="shared" si="20"/>
        <v/>
      </c>
      <c r="I264" s="18"/>
      <c r="J264" s="18" t="str">
        <f t="shared" si="21"/>
        <v/>
      </c>
      <c r="K264" s="18"/>
      <c r="L264" s="19" t="str">
        <f t="shared" si="22"/>
        <v/>
      </c>
      <c r="M264" s="18"/>
      <c r="N264" s="19" t="str">
        <f t="shared" si="23"/>
        <v/>
      </c>
      <c r="O264" s="15"/>
      <c r="P264" s="21" t="str">
        <f t="shared" si="24"/>
        <v/>
      </c>
    </row>
    <row r="265" spans="2:16" x14ac:dyDescent="0.2">
      <c r="B265" s="13" t="str">
        <f>IF(D265="","",COUNTA($D$5:D265))</f>
        <v/>
      </c>
      <c r="C265" s="14"/>
      <c r="D265" s="15"/>
      <c r="E265" s="16"/>
      <c r="F265" s="15"/>
      <c r="G265" s="18"/>
      <c r="H265" s="18" t="str">
        <f t="shared" si="20"/>
        <v/>
      </c>
      <c r="I265" s="18"/>
      <c r="J265" s="18" t="str">
        <f t="shared" si="21"/>
        <v/>
      </c>
      <c r="K265" s="18"/>
      <c r="L265" s="19" t="str">
        <f t="shared" si="22"/>
        <v/>
      </c>
      <c r="M265" s="18"/>
      <c r="N265" s="19" t="str">
        <f t="shared" si="23"/>
        <v/>
      </c>
      <c r="O265" s="15"/>
      <c r="P265" s="21" t="str">
        <f t="shared" si="24"/>
        <v/>
      </c>
    </row>
    <row r="266" spans="2:16" x14ac:dyDescent="0.2">
      <c r="B266" s="13" t="str">
        <f>IF(D266="","",COUNTA($D$5:D266))</f>
        <v/>
      </c>
      <c r="C266" s="14"/>
      <c r="D266" s="15"/>
      <c r="E266" s="16"/>
      <c r="F266" s="15"/>
      <c r="G266" s="18"/>
      <c r="H266" s="18" t="str">
        <f t="shared" si="20"/>
        <v/>
      </c>
      <c r="I266" s="18"/>
      <c r="J266" s="18" t="str">
        <f t="shared" si="21"/>
        <v/>
      </c>
      <c r="K266" s="18"/>
      <c r="L266" s="19" t="str">
        <f t="shared" si="22"/>
        <v/>
      </c>
      <c r="M266" s="18"/>
      <c r="N266" s="19" t="str">
        <f t="shared" si="23"/>
        <v/>
      </c>
      <c r="O266" s="15"/>
      <c r="P266" s="21" t="str">
        <f t="shared" si="24"/>
        <v/>
      </c>
    </row>
    <row r="267" spans="2:16" x14ac:dyDescent="0.2">
      <c r="B267" s="13" t="str">
        <f>IF(D267="","",COUNTA($D$5:D267))</f>
        <v/>
      </c>
      <c r="C267" s="14"/>
      <c r="D267" s="15"/>
      <c r="E267" s="16"/>
      <c r="F267" s="15"/>
      <c r="G267" s="18"/>
      <c r="H267" s="18" t="str">
        <f t="shared" si="20"/>
        <v/>
      </c>
      <c r="I267" s="18"/>
      <c r="J267" s="18" t="str">
        <f t="shared" si="21"/>
        <v/>
      </c>
      <c r="K267" s="18"/>
      <c r="L267" s="19" t="str">
        <f t="shared" si="22"/>
        <v/>
      </c>
      <c r="M267" s="18"/>
      <c r="N267" s="19" t="str">
        <f t="shared" si="23"/>
        <v/>
      </c>
      <c r="O267" s="15"/>
      <c r="P267" s="21" t="str">
        <f t="shared" si="24"/>
        <v/>
      </c>
    </row>
    <row r="268" spans="2:16" x14ac:dyDescent="0.2">
      <c r="B268" s="13" t="str">
        <f>IF(D268="","",COUNTA($D$5:D268))</f>
        <v/>
      </c>
      <c r="C268" s="14"/>
      <c r="D268" s="15"/>
      <c r="E268" s="16"/>
      <c r="F268" s="15"/>
      <c r="G268" s="18"/>
      <c r="H268" s="18" t="str">
        <f t="shared" si="20"/>
        <v/>
      </c>
      <c r="I268" s="18"/>
      <c r="J268" s="18" t="str">
        <f t="shared" si="21"/>
        <v/>
      </c>
      <c r="K268" s="18"/>
      <c r="L268" s="19" t="str">
        <f t="shared" si="22"/>
        <v/>
      </c>
      <c r="M268" s="18"/>
      <c r="N268" s="19" t="str">
        <f t="shared" si="23"/>
        <v/>
      </c>
      <c r="O268" s="15"/>
      <c r="P268" s="21" t="str">
        <f t="shared" si="24"/>
        <v/>
      </c>
    </row>
    <row r="269" spans="2:16" x14ac:dyDescent="0.2">
      <c r="B269" s="13" t="str">
        <f>IF(D269="","",COUNTA($D$5:D269))</f>
        <v/>
      </c>
      <c r="C269" s="14"/>
      <c r="D269" s="15"/>
      <c r="E269" s="16"/>
      <c r="F269" s="15"/>
      <c r="G269" s="18"/>
      <c r="H269" s="18" t="str">
        <f t="shared" si="20"/>
        <v/>
      </c>
      <c r="I269" s="18"/>
      <c r="J269" s="18" t="str">
        <f t="shared" si="21"/>
        <v/>
      </c>
      <c r="K269" s="18"/>
      <c r="L269" s="19" t="str">
        <f t="shared" si="22"/>
        <v/>
      </c>
      <c r="M269" s="18"/>
      <c r="N269" s="19" t="str">
        <f t="shared" si="23"/>
        <v/>
      </c>
      <c r="O269" s="15"/>
      <c r="P269" s="21" t="str">
        <f t="shared" si="24"/>
        <v/>
      </c>
    </row>
    <row r="270" spans="2:16" x14ac:dyDescent="0.2">
      <c r="B270" s="13" t="str">
        <f>IF(D270="","",COUNTA($D$5:D270))</f>
        <v/>
      </c>
      <c r="C270" s="14"/>
      <c r="D270" s="15"/>
      <c r="E270" s="16"/>
      <c r="F270" s="15"/>
      <c r="G270" s="18"/>
      <c r="H270" s="18" t="str">
        <f t="shared" si="20"/>
        <v/>
      </c>
      <c r="I270" s="18"/>
      <c r="J270" s="18" t="str">
        <f t="shared" si="21"/>
        <v/>
      </c>
      <c r="K270" s="18"/>
      <c r="L270" s="19" t="str">
        <f t="shared" si="22"/>
        <v/>
      </c>
      <c r="M270" s="18"/>
      <c r="N270" s="19" t="str">
        <f t="shared" si="23"/>
        <v/>
      </c>
      <c r="O270" s="15"/>
      <c r="P270" s="21" t="str">
        <f t="shared" si="24"/>
        <v/>
      </c>
    </row>
    <row r="271" spans="2:16" x14ac:dyDescent="0.2">
      <c r="B271" s="13" t="str">
        <f>IF(D271="","",COUNTA($D$5:D271))</f>
        <v/>
      </c>
      <c r="C271" s="14"/>
      <c r="D271" s="15"/>
      <c r="E271" s="16"/>
      <c r="F271" s="15"/>
      <c r="G271" s="18"/>
      <c r="H271" s="18" t="str">
        <f t="shared" si="20"/>
        <v/>
      </c>
      <c r="I271" s="18"/>
      <c r="J271" s="18" t="str">
        <f t="shared" si="21"/>
        <v/>
      </c>
      <c r="K271" s="18"/>
      <c r="L271" s="19" t="str">
        <f t="shared" si="22"/>
        <v/>
      </c>
      <c r="M271" s="18"/>
      <c r="N271" s="19" t="str">
        <f t="shared" si="23"/>
        <v/>
      </c>
      <c r="O271" s="15"/>
      <c r="P271" s="21" t="str">
        <f t="shared" si="24"/>
        <v/>
      </c>
    </row>
    <row r="272" spans="2:16" x14ac:dyDescent="0.2">
      <c r="B272" s="13" t="str">
        <f>IF(D272="","",COUNTA($D$5:D272))</f>
        <v/>
      </c>
      <c r="C272" s="14"/>
      <c r="D272" s="15"/>
      <c r="E272" s="16"/>
      <c r="F272" s="15"/>
      <c r="G272" s="18"/>
      <c r="H272" s="18" t="str">
        <f t="shared" si="20"/>
        <v/>
      </c>
      <c r="I272" s="18"/>
      <c r="J272" s="18" t="str">
        <f t="shared" si="21"/>
        <v/>
      </c>
      <c r="K272" s="18"/>
      <c r="L272" s="19" t="str">
        <f t="shared" si="22"/>
        <v/>
      </c>
      <c r="M272" s="18"/>
      <c r="N272" s="19" t="str">
        <f t="shared" si="23"/>
        <v/>
      </c>
      <c r="O272" s="15"/>
      <c r="P272" s="21" t="str">
        <f t="shared" si="24"/>
        <v/>
      </c>
    </row>
    <row r="273" spans="2:16" x14ac:dyDescent="0.2">
      <c r="B273" s="13" t="str">
        <f>IF(D273="","",COUNTA($D$5:D273))</f>
        <v/>
      </c>
      <c r="C273" s="14"/>
      <c r="D273" s="15"/>
      <c r="E273" s="16"/>
      <c r="F273" s="15"/>
      <c r="G273" s="18"/>
      <c r="H273" s="18" t="str">
        <f t="shared" si="20"/>
        <v/>
      </c>
      <c r="I273" s="18"/>
      <c r="J273" s="18" t="str">
        <f t="shared" si="21"/>
        <v/>
      </c>
      <c r="K273" s="18"/>
      <c r="L273" s="19" t="str">
        <f t="shared" si="22"/>
        <v/>
      </c>
      <c r="M273" s="18"/>
      <c r="N273" s="19" t="str">
        <f t="shared" si="23"/>
        <v/>
      </c>
      <c r="O273" s="15"/>
      <c r="P273" s="21" t="str">
        <f t="shared" si="24"/>
        <v/>
      </c>
    </row>
    <row r="274" spans="2:16" x14ac:dyDescent="0.2">
      <c r="B274" s="13" t="str">
        <f>IF(D274="","",COUNTA($D$5:D274))</f>
        <v/>
      </c>
      <c r="C274" s="14"/>
      <c r="D274" s="15"/>
      <c r="E274" s="16"/>
      <c r="F274" s="15"/>
      <c r="G274" s="18"/>
      <c r="H274" s="18" t="str">
        <f t="shared" si="20"/>
        <v/>
      </c>
      <c r="I274" s="18"/>
      <c r="J274" s="18" t="str">
        <f t="shared" si="21"/>
        <v/>
      </c>
      <c r="K274" s="18"/>
      <c r="L274" s="19" t="str">
        <f t="shared" si="22"/>
        <v/>
      </c>
      <c r="M274" s="18"/>
      <c r="N274" s="19" t="str">
        <f t="shared" si="23"/>
        <v/>
      </c>
      <c r="O274" s="15"/>
      <c r="P274" s="21" t="str">
        <f t="shared" si="24"/>
        <v/>
      </c>
    </row>
    <row r="275" spans="2:16" x14ac:dyDescent="0.2">
      <c r="B275" s="13" t="str">
        <f>IF(D275="","",COUNTA($D$5:D275))</f>
        <v/>
      </c>
      <c r="C275" s="14"/>
      <c r="D275" s="15"/>
      <c r="E275" s="16"/>
      <c r="F275" s="15"/>
      <c r="G275" s="18"/>
      <c r="H275" s="18" t="str">
        <f t="shared" si="20"/>
        <v/>
      </c>
      <c r="I275" s="18"/>
      <c r="J275" s="18" t="str">
        <f t="shared" si="21"/>
        <v/>
      </c>
      <c r="K275" s="18"/>
      <c r="L275" s="19" t="str">
        <f t="shared" si="22"/>
        <v/>
      </c>
      <c r="M275" s="18"/>
      <c r="N275" s="19" t="str">
        <f t="shared" si="23"/>
        <v/>
      </c>
      <c r="O275" s="15"/>
      <c r="P275" s="21" t="str">
        <f t="shared" si="24"/>
        <v/>
      </c>
    </row>
    <row r="276" spans="2:16" x14ac:dyDescent="0.2">
      <c r="B276" s="13" t="str">
        <f>IF(D276="","",COUNTA($D$5:D276))</f>
        <v/>
      </c>
      <c r="C276" s="14"/>
      <c r="D276" s="15"/>
      <c r="E276" s="16"/>
      <c r="F276" s="15"/>
      <c r="G276" s="18"/>
      <c r="H276" s="18" t="str">
        <f t="shared" si="20"/>
        <v/>
      </c>
      <c r="I276" s="18"/>
      <c r="J276" s="18" t="str">
        <f t="shared" si="21"/>
        <v/>
      </c>
      <c r="K276" s="18"/>
      <c r="L276" s="19" t="str">
        <f t="shared" si="22"/>
        <v/>
      </c>
      <c r="M276" s="18"/>
      <c r="N276" s="19" t="str">
        <f t="shared" si="23"/>
        <v/>
      </c>
      <c r="O276" s="15"/>
      <c r="P276" s="21" t="str">
        <f t="shared" si="24"/>
        <v/>
      </c>
    </row>
    <row r="277" spans="2:16" x14ac:dyDescent="0.2">
      <c r="B277" s="13" t="str">
        <f>IF(D277="","",COUNTA($D$5:D277))</f>
        <v/>
      </c>
      <c r="C277" s="14"/>
      <c r="D277" s="15"/>
      <c r="E277" s="16"/>
      <c r="F277" s="15"/>
      <c r="G277" s="18"/>
      <c r="H277" s="18" t="str">
        <f t="shared" si="20"/>
        <v/>
      </c>
      <c r="I277" s="18"/>
      <c r="J277" s="18" t="str">
        <f t="shared" si="21"/>
        <v/>
      </c>
      <c r="K277" s="18"/>
      <c r="L277" s="19" t="str">
        <f t="shared" si="22"/>
        <v/>
      </c>
      <c r="M277" s="18"/>
      <c r="N277" s="19" t="str">
        <f t="shared" si="23"/>
        <v/>
      </c>
      <c r="O277" s="15"/>
      <c r="P277" s="21" t="str">
        <f t="shared" si="24"/>
        <v/>
      </c>
    </row>
    <row r="278" spans="2:16" x14ac:dyDescent="0.2">
      <c r="B278" s="13" t="str">
        <f>IF(D278="","",COUNTA($D$5:D278))</f>
        <v/>
      </c>
      <c r="C278" s="14"/>
      <c r="D278" s="15"/>
      <c r="E278" s="16"/>
      <c r="F278" s="15"/>
      <c r="G278" s="18"/>
      <c r="H278" s="18" t="str">
        <f t="shared" si="20"/>
        <v/>
      </c>
      <c r="I278" s="18"/>
      <c r="J278" s="18" t="str">
        <f t="shared" si="21"/>
        <v/>
      </c>
      <c r="K278" s="18"/>
      <c r="L278" s="19" t="str">
        <f t="shared" si="22"/>
        <v/>
      </c>
      <c r="M278" s="18"/>
      <c r="N278" s="19" t="str">
        <f t="shared" si="23"/>
        <v/>
      </c>
      <c r="O278" s="15"/>
      <c r="P278" s="21" t="str">
        <f t="shared" si="24"/>
        <v/>
      </c>
    </row>
    <row r="279" spans="2:16" x14ac:dyDescent="0.2">
      <c r="B279" s="13" t="str">
        <f>IF(D279="","",COUNTA($D$5:D279))</f>
        <v/>
      </c>
      <c r="C279" s="14"/>
      <c r="D279" s="15"/>
      <c r="E279" s="16"/>
      <c r="F279" s="15"/>
      <c r="G279" s="18"/>
      <c r="H279" s="18" t="str">
        <f t="shared" si="20"/>
        <v/>
      </c>
      <c r="I279" s="18"/>
      <c r="J279" s="18" t="str">
        <f t="shared" si="21"/>
        <v/>
      </c>
      <c r="K279" s="18"/>
      <c r="L279" s="19" t="str">
        <f t="shared" si="22"/>
        <v/>
      </c>
      <c r="M279" s="18"/>
      <c r="N279" s="19" t="str">
        <f t="shared" si="23"/>
        <v/>
      </c>
      <c r="O279" s="15"/>
      <c r="P279" s="21" t="str">
        <f t="shared" si="24"/>
        <v/>
      </c>
    </row>
    <row r="280" spans="2:16" x14ac:dyDescent="0.2">
      <c r="B280" s="13" t="str">
        <f>IF(D280="","",COUNTA($D$5:D280))</f>
        <v/>
      </c>
      <c r="C280" s="14"/>
      <c r="D280" s="15"/>
      <c r="E280" s="16"/>
      <c r="F280" s="15"/>
      <c r="G280" s="18"/>
      <c r="H280" s="18" t="str">
        <f t="shared" si="20"/>
        <v/>
      </c>
      <c r="I280" s="18"/>
      <c r="J280" s="18" t="str">
        <f t="shared" si="21"/>
        <v/>
      </c>
      <c r="K280" s="18"/>
      <c r="L280" s="19" t="str">
        <f t="shared" si="22"/>
        <v/>
      </c>
      <c r="M280" s="18"/>
      <c r="N280" s="19" t="str">
        <f t="shared" si="23"/>
        <v/>
      </c>
      <c r="O280" s="15"/>
      <c r="P280" s="21" t="str">
        <f t="shared" si="24"/>
        <v/>
      </c>
    </row>
    <row r="281" spans="2:16" x14ac:dyDescent="0.2">
      <c r="B281" s="13" t="str">
        <f>IF(D281="","",COUNTA($D$5:D281))</f>
        <v/>
      </c>
      <c r="C281" s="14"/>
      <c r="D281" s="15"/>
      <c r="E281" s="16"/>
      <c r="F281" s="15"/>
      <c r="G281" s="18"/>
      <c r="H281" s="18" t="str">
        <f t="shared" si="20"/>
        <v/>
      </c>
      <c r="I281" s="18"/>
      <c r="J281" s="18" t="str">
        <f t="shared" si="21"/>
        <v/>
      </c>
      <c r="K281" s="18"/>
      <c r="L281" s="19" t="str">
        <f t="shared" si="22"/>
        <v/>
      </c>
      <c r="M281" s="18"/>
      <c r="N281" s="19" t="str">
        <f t="shared" si="23"/>
        <v/>
      </c>
      <c r="O281" s="15"/>
      <c r="P281" s="21" t="str">
        <f t="shared" si="24"/>
        <v/>
      </c>
    </row>
    <row r="282" spans="2:16" x14ac:dyDescent="0.2">
      <c r="B282" s="13" t="str">
        <f>IF(D282="","",COUNTA($D$5:D282))</f>
        <v/>
      </c>
      <c r="C282" s="14"/>
      <c r="D282" s="15"/>
      <c r="E282" s="16"/>
      <c r="F282" s="15"/>
      <c r="G282" s="18"/>
      <c r="H282" s="18" t="str">
        <f t="shared" si="20"/>
        <v/>
      </c>
      <c r="I282" s="18"/>
      <c r="J282" s="18" t="str">
        <f t="shared" si="21"/>
        <v/>
      </c>
      <c r="K282" s="18"/>
      <c r="L282" s="19" t="str">
        <f t="shared" si="22"/>
        <v/>
      </c>
      <c r="M282" s="18"/>
      <c r="N282" s="19" t="str">
        <f t="shared" si="23"/>
        <v/>
      </c>
      <c r="O282" s="15"/>
      <c r="P282" s="21" t="str">
        <f t="shared" si="24"/>
        <v/>
      </c>
    </row>
    <row r="283" spans="2:16" x14ac:dyDescent="0.2">
      <c r="B283" s="13" t="str">
        <f>IF(D283="","",COUNTA($D$5:D283))</f>
        <v/>
      </c>
      <c r="C283" s="14"/>
      <c r="D283" s="15"/>
      <c r="E283" s="16"/>
      <c r="F283" s="15"/>
      <c r="G283" s="18"/>
      <c r="H283" s="18" t="str">
        <f t="shared" si="20"/>
        <v/>
      </c>
      <c r="I283" s="18"/>
      <c r="J283" s="18" t="str">
        <f t="shared" si="21"/>
        <v/>
      </c>
      <c r="K283" s="18"/>
      <c r="L283" s="19" t="str">
        <f t="shared" si="22"/>
        <v/>
      </c>
      <c r="M283" s="18"/>
      <c r="N283" s="19" t="str">
        <f t="shared" si="23"/>
        <v/>
      </c>
      <c r="O283" s="15"/>
      <c r="P283" s="21" t="str">
        <f t="shared" si="24"/>
        <v/>
      </c>
    </row>
    <row r="284" spans="2:16" x14ac:dyDescent="0.2">
      <c r="B284" s="13" t="str">
        <f>IF(D284="","",COUNTA($D$5:D284))</f>
        <v/>
      </c>
      <c r="C284" s="14"/>
      <c r="D284" s="15"/>
      <c r="E284" s="16"/>
      <c r="F284" s="15"/>
      <c r="G284" s="18"/>
      <c r="H284" s="18" t="str">
        <f t="shared" si="20"/>
        <v/>
      </c>
      <c r="I284" s="18"/>
      <c r="J284" s="18" t="str">
        <f t="shared" si="21"/>
        <v/>
      </c>
      <c r="K284" s="18"/>
      <c r="L284" s="19" t="str">
        <f t="shared" si="22"/>
        <v/>
      </c>
      <c r="M284" s="18"/>
      <c r="N284" s="19" t="str">
        <f t="shared" si="23"/>
        <v/>
      </c>
      <c r="O284" s="15"/>
      <c r="P284" s="21" t="str">
        <f t="shared" si="24"/>
        <v/>
      </c>
    </row>
    <row r="285" spans="2:16" x14ac:dyDescent="0.2">
      <c r="B285" s="13" t="str">
        <f>IF(D285="","",COUNTA($D$5:D285))</f>
        <v/>
      </c>
      <c r="C285" s="14"/>
      <c r="D285" s="15"/>
      <c r="E285" s="16"/>
      <c r="F285" s="15"/>
      <c r="G285" s="18"/>
      <c r="H285" s="18" t="str">
        <f t="shared" si="20"/>
        <v/>
      </c>
      <c r="I285" s="18"/>
      <c r="J285" s="18" t="str">
        <f t="shared" si="21"/>
        <v/>
      </c>
      <c r="K285" s="18"/>
      <c r="L285" s="19" t="str">
        <f t="shared" si="22"/>
        <v/>
      </c>
      <c r="M285" s="18"/>
      <c r="N285" s="19" t="str">
        <f t="shared" si="23"/>
        <v/>
      </c>
      <c r="O285" s="15"/>
      <c r="P285" s="21" t="str">
        <f t="shared" si="24"/>
        <v/>
      </c>
    </row>
    <row r="286" spans="2:16" x14ac:dyDescent="0.2">
      <c r="B286" s="13" t="str">
        <f>IF(D286="","",COUNTA($D$5:D286))</f>
        <v/>
      </c>
      <c r="C286" s="14"/>
      <c r="D286" s="15"/>
      <c r="E286" s="16"/>
      <c r="F286" s="15"/>
      <c r="G286" s="18"/>
      <c r="H286" s="18" t="str">
        <f t="shared" si="20"/>
        <v/>
      </c>
      <c r="I286" s="18"/>
      <c r="J286" s="18" t="str">
        <f t="shared" si="21"/>
        <v/>
      </c>
      <c r="K286" s="18"/>
      <c r="L286" s="19" t="str">
        <f t="shared" si="22"/>
        <v/>
      </c>
      <c r="M286" s="18"/>
      <c r="N286" s="19" t="str">
        <f t="shared" si="23"/>
        <v/>
      </c>
      <c r="O286" s="15"/>
      <c r="P286" s="21" t="str">
        <f t="shared" si="24"/>
        <v/>
      </c>
    </row>
    <row r="287" spans="2:16" x14ac:dyDescent="0.2">
      <c r="B287" s="13" t="str">
        <f>IF(D287="","",COUNTA($D$5:D287))</f>
        <v/>
      </c>
      <c r="C287" s="14"/>
      <c r="D287" s="15"/>
      <c r="E287" s="16"/>
      <c r="F287" s="15"/>
      <c r="G287" s="18"/>
      <c r="H287" s="18" t="str">
        <f t="shared" si="20"/>
        <v/>
      </c>
      <c r="I287" s="18"/>
      <c r="J287" s="18" t="str">
        <f t="shared" si="21"/>
        <v/>
      </c>
      <c r="K287" s="18"/>
      <c r="L287" s="19" t="str">
        <f t="shared" si="22"/>
        <v/>
      </c>
      <c r="M287" s="18"/>
      <c r="N287" s="19" t="str">
        <f t="shared" si="23"/>
        <v/>
      </c>
      <c r="O287" s="15"/>
      <c r="P287" s="21" t="str">
        <f t="shared" si="24"/>
        <v/>
      </c>
    </row>
    <row r="288" spans="2:16" x14ac:dyDescent="0.2">
      <c r="B288" s="13" t="str">
        <f>IF(D288="","",COUNTA($D$5:D288))</f>
        <v/>
      </c>
      <c r="C288" s="14"/>
      <c r="D288" s="15"/>
      <c r="E288" s="16"/>
      <c r="F288" s="15"/>
      <c r="G288" s="18"/>
      <c r="H288" s="18" t="str">
        <f t="shared" si="20"/>
        <v/>
      </c>
      <c r="I288" s="18"/>
      <c r="J288" s="18" t="str">
        <f t="shared" si="21"/>
        <v/>
      </c>
      <c r="K288" s="18"/>
      <c r="L288" s="19" t="str">
        <f t="shared" si="22"/>
        <v/>
      </c>
      <c r="M288" s="18"/>
      <c r="N288" s="19" t="str">
        <f t="shared" si="23"/>
        <v/>
      </c>
      <c r="O288" s="15"/>
      <c r="P288" s="21" t="str">
        <f t="shared" si="24"/>
        <v/>
      </c>
    </row>
    <row r="289" spans="2:16" x14ac:dyDescent="0.2">
      <c r="B289" s="13" t="str">
        <f>IF(D289="","",COUNTA($D$5:D289))</f>
        <v/>
      </c>
      <c r="C289" s="14"/>
      <c r="D289" s="15"/>
      <c r="E289" s="16"/>
      <c r="F289" s="15"/>
      <c r="G289" s="18"/>
      <c r="H289" s="18" t="str">
        <f t="shared" si="20"/>
        <v/>
      </c>
      <c r="I289" s="18"/>
      <c r="J289" s="18" t="str">
        <f t="shared" si="21"/>
        <v/>
      </c>
      <c r="K289" s="18"/>
      <c r="L289" s="19" t="str">
        <f t="shared" si="22"/>
        <v/>
      </c>
      <c r="M289" s="18"/>
      <c r="N289" s="19" t="str">
        <f t="shared" si="23"/>
        <v/>
      </c>
      <c r="O289" s="15"/>
      <c r="P289" s="21" t="str">
        <f t="shared" si="24"/>
        <v/>
      </c>
    </row>
    <row r="290" spans="2:16" x14ac:dyDescent="0.2">
      <c r="B290" s="13" t="str">
        <f>IF(D290="","",COUNTA($D$5:D290))</f>
        <v/>
      </c>
      <c r="C290" s="14"/>
      <c r="D290" s="15"/>
      <c r="E290" s="16"/>
      <c r="F290" s="15"/>
      <c r="G290" s="18"/>
      <c r="H290" s="18" t="str">
        <f t="shared" si="20"/>
        <v/>
      </c>
      <c r="I290" s="18"/>
      <c r="J290" s="18" t="str">
        <f t="shared" si="21"/>
        <v/>
      </c>
      <c r="K290" s="18"/>
      <c r="L290" s="19" t="str">
        <f t="shared" si="22"/>
        <v/>
      </c>
      <c r="M290" s="18"/>
      <c r="N290" s="19" t="str">
        <f t="shared" si="23"/>
        <v/>
      </c>
      <c r="O290" s="15"/>
      <c r="P290" s="21" t="str">
        <f t="shared" si="24"/>
        <v/>
      </c>
    </row>
    <row r="291" spans="2:16" x14ac:dyDescent="0.2">
      <c r="B291" s="13" t="str">
        <f>IF(D291="","",COUNTA($D$5:D291))</f>
        <v/>
      </c>
      <c r="C291" s="14"/>
      <c r="D291" s="15"/>
      <c r="E291" s="16"/>
      <c r="F291" s="15"/>
      <c r="G291" s="18"/>
      <c r="H291" s="18" t="str">
        <f t="shared" si="20"/>
        <v/>
      </c>
      <c r="I291" s="18"/>
      <c r="J291" s="18" t="str">
        <f t="shared" si="21"/>
        <v/>
      </c>
      <c r="K291" s="18"/>
      <c r="L291" s="19" t="str">
        <f t="shared" si="22"/>
        <v/>
      </c>
      <c r="M291" s="18"/>
      <c r="N291" s="19" t="str">
        <f t="shared" si="23"/>
        <v/>
      </c>
      <c r="O291" s="15"/>
      <c r="P291" s="21" t="str">
        <f t="shared" si="24"/>
        <v/>
      </c>
    </row>
    <row r="292" spans="2:16" x14ac:dyDescent="0.2">
      <c r="B292" s="13" t="str">
        <f>IF(D292="","",COUNTA($D$5:D292))</f>
        <v/>
      </c>
      <c r="C292" s="14"/>
      <c r="D292" s="15"/>
      <c r="E292" s="16"/>
      <c r="F292" s="15"/>
      <c r="G292" s="18"/>
      <c r="H292" s="18" t="str">
        <f t="shared" si="20"/>
        <v/>
      </c>
      <c r="I292" s="18"/>
      <c r="J292" s="18" t="str">
        <f t="shared" si="21"/>
        <v/>
      </c>
      <c r="K292" s="18"/>
      <c r="L292" s="19" t="str">
        <f t="shared" si="22"/>
        <v/>
      </c>
      <c r="M292" s="18"/>
      <c r="N292" s="19" t="str">
        <f t="shared" si="23"/>
        <v/>
      </c>
      <c r="O292" s="15"/>
      <c r="P292" s="21" t="str">
        <f t="shared" si="24"/>
        <v/>
      </c>
    </row>
    <row r="293" spans="2:16" x14ac:dyDescent="0.2">
      <c r="B293" s="13" t="str">
        <f>IF(D293="","",COUNTA($D$5:D293))</f>
        <v/>
      </c>
      <c r="C293" s="14"/>
      <c r="D293" s="15"/>
      <c r="E293" s="16"/>
      <c r="F293" s="15"/>
      <c r="G293" s="18"/>
      <c r="H293" s="18" t="str">
        <f t="shared" si="20"/>
        <v/>
      </c>
      <c r="I293" s="18"/>
      <c r="J293" s="18" t="str">
        <f t="shared" si="21"/>
        <v/>
      </c>
      <c r="K293" s="18"/>
      <c r="L293" s="19" t="str">
        <f t="shared" si="22"/>
        <v/>
      </c>
      <c r="M293" s="18"/>
      <c r="N293" s="19" t="str">
        <f t="shared" si="23"/>
        <v/>
      </c>
      <c r="O293" s="15"/>
      <c r="P293" s="21" t="str">
        <f t="shared" si="24"/>
        <v/>
      </c>
    </row>
    <row r="294" spans="2:16" x14ac:dyDescent="0.2">
      <c r="B294" s="13" t="str">
        <f>IF(D294="","",COUNTA($D$5:D294))</f>
        <v/>
      </c>
      <c r="C294" s="14"/>
      <c r="D294" s="15"/>
      <c r="E294" s="16"/>
      <c r="F294" s="15"/>
      <c r="G294" s="18"/>
      <c r="H294" s="18" t="str">
        <f t="shared" si="20"/>
        <v/>
      </c>
      <c r="I294" s="18"/>
      <c r="J294" s="18" t="str">
        <f t="shared" si="21"/>
        <v/>
      </c>
      <c r="K294" s="18"/>
      <c r="L294" s="19" t="str">
        <f t="shared" si="22"/>
        <v/>
      </c>
      <c r="M294" s="18"/>
      <c r="N294" s="19" t="str">
        <f t="shared" si="23"/>
        <v/>
      </c>
      <c r="O294" s="15"/>
      <c r="P294" s="21" t="str">
        <f t="shared" si="24"/>
        <v/>
      </c>
    </row>
    <row r="295" spans="2:16" x14ac:dyDescent="0.2">
      <c r="B295" s="13" t="str">
        <f>IF(D295="","",COUNTA($D$5:D295))</f>
        <v/>
      </c>
      <c r="C295" s="14"/>
      <c r="D295" s="15"/>
      <c r="E295" s="16"/>
      <c r="F295" s="15"/>
      <c r="G295" s="18"/>
      <c r="H295" s="18" t="str">
        <f t="shared" si="20"/>
        <v/>
      </c>
      <c r="I295" s="18"/>
      <c r="J295" s="18" t="str">
        <f t="shared" si="21"/>
        <v/>
      </c>
      <c r="K295" s="18"/>
      <c r="L295" s="19" t="str">
        <f t="shared" si="22"/>
        <v/>
      </c>
      <c r="M295" s="18"/>
      <c r="N295" s="19" t="str">
        <f t="shared" si="23"/>
        <v/>
      </c>
      <c r="O295" s="15"/>
      <c r="P295" s="21" t="str">
        <f t="shared" si="24"/>
        <v/>
      </c>
    </row>
    <row r="296" spans="2:16" x14ac:dyDescent="0.2">
      <c r="B296" s="13" t="str">
        <f>IF(D296="","",COUNTA($D$5:D296))</f>
        <v/>
      </c>
      <c r="C296" s="14"/>
      <c r="D296" s="15"/>
      <c r="E296" s="16"/>
      <c r="F296" s="15"/>
      <c r="G296" s="18"/>
      <c r="H296" s="18" t="str">
        <f t="shared" si="20"/>
        <v/>
      </c>
      <c r="I296" s="18"/>
      <c r="J296" s="18" t="str">
        <f t="shared" si="21"/>
        <v/>
      </c>
      <c r="K296" s="18"/>
      <c r="L296" s="19" t="str">
        <f t="shared" si="22"/>
        <v/>
      </c>
      <c r="M296" s="18"/>
      <c r="N296" s="19" t="str">
        <f t="shared" si="23"/>
        <v/>
      </c>
      <c r="O296" s="15"/>
      <c r="P296" s="21" t="str">
        <f t="shared" si="24"/>
        <v/>
      </c>
    </row>
    <row r="297" spans="2:16" x14ac:dyDescent="0.2">
      <c r="B297" s="13" t="str">
        <f>IF(D297="","",COUNTA($D$5:D297))</f>
        <v/>
      </c>
      <c r="C297" s="14"/>
      <c r="D297" s="15"/>
      <c r="E297" s="16"/>
      <c r="F297" s="15"/>
      <c r="G297" s="18"/>
      <c r="H297" s="18" t="str">
        <f t="shared" si="20"/>
        <v/>
      </c>
      <c r="I297" s="18"/>
      <c r="J297" s="18" t="str">
        <f t="shared" si="21"/>
        <v/>
      </c>
      <c r="K297" s="18"/>
      <c r="L297" s="19" t="str">
        <f t="shared" si="22"/>
        <v/>
      </c>
      <c r="M297" s="18"/>
      <c r="N297" s="19" t="str">
        <f t="shared" si="23"/>
        <v/>
      </c>
      <c r="O297" s="15"/>
      <c r="P297" s="21" t="str">
        <f t="shared" si="24"/>
        <v/>
      </c>
    </row>
    <row r="298" spans="2:16" x14ac:dyDescent="0.2">
      <c r="B298" s="13" t="str">
        <f>IF(D298="","",COUNTA($D$5:D298))</f>
        <v/>
      </c>
      <c r="C298" s="14"/>
      <c r="D298" s="15"/>
      <c r="E298" s="16"/>
      <c r="F298" s="15"/>
      <c r="G298" s="18"/>
      <c r="H298" s="18" t="str">
        <f t="shared" si="20"/>
        <v/>
      </c>
      <c r="I298" s="18"/>
      <c r="J298" s="18" t="str">
        <f t="shared" si="21"/>
        <v/>
      </c>
      <c r="K298" s="18"/>
      <c r="L298" s="19" t="str">
        <f t="shared" si="22"/>
        <v/>
      </c>
      <c r="M298" s="18"/>
      <c r="N298" s="19" t="str">
        <f t="shared" si="23"/>
        <v/>
      </c>
      <c r="O298" s="15"/>
      <c r="P298" s="21" t="str">
        <f t="shared" si="24"/>
        <v/>
      </c>
    </row>
    <row r="299" spans="2:16" x14ac:dyDescent="0.2">
      <c r="B299" s="13" t="str">
        <f>IF(D299="","",COUNTA($D$5:D299))</f>
        <v/>
      </c>
      <c r="C299" s="14"/>
      <c r="D299" s="15"/>
      <c r="E299" s="16"/>
      <c r="F299" s="15"/>
      <c r="G299" s="18"/>
      <c r="H299" s="18" t="str">
        <f t="shared" si="20"/>
        <v/>
      </c>
      <c r="I299" s="18"/>
      <c r="J299" s="18" t="str">
        <f t="shared" si="21"/>
        <v/>
      </c>
      <c r="K299" s="18"/>
      <c r="L299" s="19" t="str">
        <f t="shared" si="22"/>
        <v/>
      </c>
      <c r="M299" s="18"/>
      <c r="N299" s="19" t="str">
        <f t="shared" si="23"/>
        <v/>
      </c>
      <c r="O299" s="15"/>
      <c r="P299" s="21" t="str">
        <f t="shared" si="24"/>
        <v/>
      </c>
    </row>
    <row r="300" spans="2:16" x14ac:dyDescent="0.2">
      <c r="B300" s="13" t="str">
        <f>IF(D300="","",COUNTA($D$5:D300))</f>
        <v/>
      </c>
      <c r="C300" s="14"/>
      <c r="D300" s="15"/>
      <c r="E300" s="16"/>
      <c r="F300" s="15"/>
      <c r="G300" s="18"/>
      <c r="H300" s="18" t="str">
        <f t="shared" si="20"/>
        <v/>
      </c>
      <c r="I300" s="18"/>
      <c r="J300" s="18" t="str">
        <f t="shared" si="21"/>
        <v/>
      </c>
      <c r="K300" s="18"/>
      <c r="L300" s="19" t="str">
        <f t="shared" si="22"/>
        <v/>
      </c>
      <c r="M300" s="18"/>
      <c r="N300" s="19" t="str">
        <f t="shared" si="23"/>
        <v/>
      </c>
      <c r="O300" s="15"/>
      <c r="P300" s="21" t="str">
        <f t="shared" si="24"/>
        <v/>
      </c>
    </row>
    <row r="301" spans="2:16" x14ac:dyDescent="0.2">
      <c r="B301" s="13" t="str">
        <f>IF(D301="","",COUNTA($D$5:D301))</f>
        <v/>
      </c>
      <c r="C301" s="14"/>
      <c r="D301" s="15"/>
      <c r="E301" s="16"/>
      <c r="F301" s="15"/>
      <c r="G301" s="18"/>
      <c r="H301" s="18" t="str">
        <f t="shared" si="20"/>
        <v/>
      </c>
      <c r="I301" s="18"/>
      <c r="J301" s="18" t="str">
        <f t="shared" si="21"/>
        <v/>
      </c>
      <c r="K301" s="18"/>
      <c r="L301" s="19" t="str">
        <f t="shared" si="22"/>
        <v/>
      </c>
      <c r="M301" s="18"/>
      <c r="N301" s="19" t="str">
        <f t="shared" si="23"/>
        <v/>
      </c>
      <c r="O301" s="15"/>
      <c r="P301" s="21" t="str">
        <f t="shared" si="24"/>
        <v/>
      </c>
    </row>
    <row r="302" spans="2:16" x14ac:dyDescent="0.2">
      <c r="B302" s="13" t="str">
        <f>IF(D302="","",COUNTA($D$5:D302))</f>
        <v/>
      </c>
      <c r="C302" s="14"/>
      <c r="D302" s="15"/>
      <c r="E302" s="16"/>
      <c r="F302" s="15"/>
      <c r="G302" s="18"/>
      <c r="H302" s="18" t="str">
        <f t="shared" si="20"/>
        <v/>
      </c>
      <c r="I302" s="18"/>
      <c r="J302" s="18" t="str">
        <f t="shared" si="21"/>
        <v/>
      </c>
      <c r="K302" s="18"/>
      <c r="L302" s="19" t="str">
        <f t="shared" si="22"/>
        <v/>
      </c>
      <c r="M302" s="18"/>
      <c r="N302" s="19" t="str">
        <f t="shared" si="23"/>
        <v/>
      </c>
      <c r="O302" s="15"/>
      <c r="P302" s="21" t="str">
        <f t="shared" si="24"/>
        <v/>
      </c>
    </row>
    <row r="303" spans="2:16" x14ac:dyDescent="0.2">
      <c r="B303" s="13" t="str">
        <f>IF(D303="","",COUNTA($D$5:D303))</f>
        <v/>
      </c>
      <c r="C303" s="14"/>
      <c r="D303" s="15"/>
      <c r="E303" s="16"/>
      <c r="F303" s="15"/>
      <c r="G303" s="18"/>
      <c r="H303" s="18" t="str">
        <f t="shared" si="20"/>
        <v/>
      </c>
      <c r="I303" s="18"/>
      <c r="J303" s="18" t="str">
        <f t="shared" si="21"/>
        <v/>
      </c>
      <c r="K303" s="18"/>
      <c r="L303" s="19" t="str">
        <f t="shared" si="22"/>
        <v/>
      </c>
      <c r="M303" s="18"/>
      <c r="N303" s="19" t="str">
        <f t="shared" si="23"/>
        <v/>
      </c>
      <c r="O303" s="15"/>
      <c r="P303" s="21" t="str">
        <f t="shared" si="24"/>
        <v/>
      </c>
    </row>
    <row r="304" spans="2:16" x14ac:dyDescent="0.2">
      <c r="B304" s="13" t="str">
        <f>IF(D304="","",COUNTA($D$5:D304))</f>
        <v/>
      </c>
      <c r="C304" s="14"/>
      <c r="D304" s="15"/>
      <c r="E304" s="16"/>
      <c r="F304" s="15"/>
      <c r="G304" s="18"/>
      <c r="H304" s="18" t="str">
        <f t="shared" si="20"/>
        <v/>
      </c>
      <c r="I304" s="18"/>
      <c r="J304" s="18" t="str">
        <f t="shared" si="21"/>
        <v/>
      </c>
      <c r="K304" s="18"/>
      <c r="L304" s="19" t="str">
        <f t="shared" si="22"/>
        <v/>
      </c>
      <c r="M304" s="18"/>
      <c r="N304" s="19" t="str">
        <f t="shared" si="23"/>
        <v/>
      </c>
      <c r="O304" s="15"/>
      <c r="P304" s="21" t="str">
        <f t="shared" si="24"/>
        <v/>
      </c>
    </row>
    <row r="305" spans="2:16" x14ac:dyDescent="0.2">
      <c r="B305" s="13" t="str">
        <f>IF(D305="","",COUNTA($D$5:D305))</f>
        <v/>
      </c>
      <c r="C305" s="14"/>
      <c r="D305" s="15"/>
      <c r="E305" s="16"/>
      <c r="F305" s="15"/>
      <c r="G305" s="18"/>
      <c r="H305" s="18" t="str">
        <f t="shared" si="20"/>
        <v/>
      </c>
      <c r="I305" s="18"/>
      <c r="J305" s="18" t="str">
        <f t="shared" si="21"/>
        <v/>
      </c>
      <c r="K305" s="18"/>
      <c r="L305" s="19" t="str">
        <f t="shared" si="22"/>
        <v/>
      </c>
      <c r="M305" s="18"/>
      <c r="N305" s="19" t="str">
        <f t="shared" si="23"/>
        <v/>
      </c>
      <c r="O305" s="15"/>
      <c r="P305" s="21" t="str">
        <f t="shared" si="24"/>
        <v/>
      </c>
    </row>
    <row r="306" spans="2:16" x14ac:dyDescent="0.2">
      <c r="B306" s="13" t="str">
        <f>IF(D306="","",COUNTA($D$5:D306))</f>
        <v/>
      </c>
      <c r="C306" s="14"/>
      <c r="D306" s="15"/>
      <c r="E306" s="16"/>
      <c r="F306" s="15"/>
      <c r="G306" s="18"/>
      <c r="H306" s="18" t="str">
        <f t="shared" si="20"/>
        <v/>
      </c>
      <c r="I306" s="18"/>
      <c r="J306" s="18" t="str">
        <f t="shared" si="21"/>
        <v/>
      </c>
      <c r="K306" s="18"/>
      <c r="L306" s="19" t="str">
        <f t="shared" si="22"/>
        <v/>
      </c>
      <c r="M306" s="18"/>
      <c r="N306" s="19" t="str">
        <f t="shared" si="23"/>
        <v/>
      </c>
      <c r="O306" s="15"/>
      <c r="P306" s="21" t="str">
        <f t="shared" si="24"/>
        <v/>
      </c>
    </row>
    <row r="307" spans="2:16" x14ac:dyDescent="0.2">
      <c r="B307" s="13" t="str">
        <f>IF(D307="","",COUNTA($D$5:D307))</f>
        <v/>
      </c>
      <c r="C307" s="14"/>
      <c r="D307" s="15"/>
      <c r="E307" s="16"/>
      <c r="F307" s="15"/>
      <c r="G307" s="18"/>
      <c r="H307" s="18" t="str">
        <f t="shared" si="20"/>
        <v/>
      </c>
      <c r="I307" s="18"/>
      <c r="J307" s="18" t="str">
        <f t="shared" si="21"/>
        <v/>
      </c>
      <c r="K307" s="18"/>
      <c r="L307" s="19" t="str">
        <f t="shared" si="22"/>
        <v/>
      </c>
      <c r="M307" s="18"/>
      <c r="N307" s="19" t="str">
        <f t="shared" si="23"/>
        <v/>
      </c>
      <c r="O307" s="15"/>
      <c r="P307" s="21" t="str">
        <f t="shared" si="24"/>
        <v/>
      </c>
    </row>
    <row r="308" spans="2:16" x14ac:dyDescent="0.2">
      <c r="B308" s="13" t="str">
        <f>IF(D308="","",COUNTA($D$5:D308))</f>
        <v/>
      </c>
      <c r="C308" s="14"/>
      <c r="D308" s="15"/>
      <c r="E308" s="16"/>
      <c r="F308" s="15"/>
      <c r="G308" s="18"/>
      <c r="H308" s="18" t="str">
        <f t="shared" si="20"/>
        <v/>
      </c>
      <c r="I308" s="18"/>
      <c r="J308" s="18" t="str">
        <f t="shared" si="21"/>
        <v/>
      </c>
      <c r="K308" s="18"/>
      <c r="L308" s="19" t="str">
        <f t="shared" si="22"/>
        <v/>
      </c>
      <c r="M308" s="18"/>
      <c r="N308" s="19" t="str">
        <f t="shared" si="23"/>
        <v/>
      </c>
      <c r="O308" s="15"/>
      <c r="P308" s="21" t="str">
        <f t="shared" si="24"/>
        <v/>
      </c>
    </row>
    <row r="309" spans="2:16" x14ac:dyDescent="0.2">
      <c r="B309" s="13" t="str">
        <f>IF(D309="","",COUNTA($D$5:D309))</f>
        <v/>
      </c>
      <c r="C309" s="14"/>
      <c r="D309" s="15"/>
      <c r="E309" s="16"/>
      <c r="F309" s="15"/>
      <c r="G309" s="18"/>
      <c r="H309" s="18" t="str">
        <f t="shared" si="20"/>
        <v/>
      </c>
      <c r="I309" s="18"/>
      <c r="J309" s="18" t="str">
        <f t="shared" si="21"/>
        <v/>
      </c>
      <c r="K309" s="18"/>
      <c r="L309" s="19" t="str">
        <f t="shared" si="22"/>
        <v/>
      </c>
      <c r="M309" s="18"/>
      <c r="N309" s="19" t="str">
        <f t="shared" si="23"/>
        <v/>
      </c>
      <c r="O309" s="15"/>
      <c r="P309" s="21" t="str">
        <f t="shared" si="24"/>
        <v/>
      </c>
    </row>
    <row r="310" spans="2:16" x14ac:dyDescent="0.2">
      <c r="B310" s="13" t="str">
        <f>IF(D310="","",COUNTA($D$5:D310))</f>
        <v/>
      </c>
      <c r="C310" s="14"/>
      <c r="D310" s="15"/>
      <c r="E310" s="16"/>
      <c r="F310" s="15"/>
      <c r="G310" s="18"/>
      <c r="H310" s="18" t="str">
        <f t="shared" si="20"/>
        <v/>
      </c>
      <c r="I310" s="18"/>
      <c r="J310" s="18" t="str">
        <f t="shared" si="21"/>
        <v/>
      </c>
      <c r="K310" s="18"/>
      <c r="L310" s="19" t="str">
        <f t="shared" si="22"/>
        <v/>
      </c>
      <c r="M310" s="18"/>
      <c r="N310" s="19" t="str">
        <f t="shared" si="23"/>
        <v/>
      </c>
      <c r="O310" s="15"/>
      <c r="P310" s="21" t="str">
        <f t="shared" si="24"/>
        <v/>
      </c>
    </row>
    <row r="311" spans="2:16" x14ac:dyDescent="0.2">
      <c r="B311" s="13" t="str">
        <f>IF(D311="","",COUNTA($D$5:D311))</f>
        <v/>
      </c>
      <c r="C311" s="14"/>
      <c r="D311" s="15"/>
      <c r="E311" s="16"/>
      <c r="F311" s="15"/>
      <c r="G311" s="18"/>
      <c r="H311" s="18" t="str">
        <f t="shared" si="20"/>
        <v/>
      </c>
      <c r="I311" s="18"/>
      <c r="J311" s="18" t="str">
        <f t="shared" si="21"/>
        <v/>
      </c>
      <c r="K311" s="18"/>
      <c r="L311" s="19" t="str">
        <f t="shared" si="22"/>
        <v/>
      </c>
      <c r="M311" s="18"/>
      <c r="N311" s="19" t="str">
        <f t="shared" si="23"/>
        <v/>
      </c>
      <c r="O311" s="15"/>
      <c r="P311" s="21" t="str">
        <f t="shared" si="24"/>
        <v/>
      </c>
    </row>
    <row r="312" spans="2:16" x14ac:dyDescent="0.2">
      <c r="B312" s="13" t="str">
        <f>IF(D312="","",COUNTA($D$5:D312))</f>
        <v/>
      </c>
      <c r="C312" s="14"/>
      <c r="D312" s="15"/>
      <c r="E312" s="16"/>
      <c r="F312" s="15"/>
      <c r="G312" s="18"/>
      <c r="H312" s="18" t="str">
        <f t="shared" si="20"/>
        <v/>
      </c>
      <c r="I312" s="18"/>
      <c r="J312" s="18" t="str">
        <f t="shared" si="21"/>
        <v/>
      </c>
      <c r="K312" s="18"/>
      <c r="L312" s="19" t="str">
        <f t="shared" si="22"/>
        <v/>
      </c>
      <c r="M312" s="18"/>
      <c r="N312" s="19" t="str">
        <f t="shared" si="23"/>
        <v/>
      </c>
      <c r="O312" s="15"/>
      <c r="P312" s="21" t="str">
        <f t="shared" si="24"/>
        <v/>
      </c>
    </row>
    <row r="313" spans="2:16" x14ac:dyDescent="0.2">
      <c r="B313" s="13" t="str">
        <f>IF(D313="","",COUNTA($D$5:D313))</f>
        <v/>
      </c>
      <c r="C313" s="14"/>
      <c r="D313" s="15"/>
      <c r="E313" s="16"/>
      <c r="F313" s="15"/>
      <c r="G313" s="18"/>
      <c r="H313" s="18" t="str">
        <f t="shared" si="20"/>
        <v/>
      </c>
      <c r="I313" s="18"/>
      <c r="J313" s="18" t="str">
        <f t="shared" si="21"/>
        <v/>
      </c>
      <c r="K313" s="18"/>
      <c r="L313" s="19" t="str">
        <f t="shared" si="22"/>
        <v/>
      </c>
      <c r="M313" s="18"/>
      <c r="N313" s="19" t="str">
        <f t="shared" si="23"/>
        <v/>
      </c>
      <c r="O313" s="15"/>
      <c r="P313" s="21" t="str">
        <f t="shared" si="24"/>
        <v/>
      </c>
    </row>
    <row r="314" spans="2:16" x14ac:dyDescent="0.2">
      <c r="B314" s="13" t="str">
        <f>IF(D314="","",COUNTA($D$5:D314))</f>
        <v/>
      </c>
      <c r="C314" s="14"/>
      <c r="D314" s="15"/>
      <c r="E314" s="16"/>
      <c r="F314" s="15"/>
      <c r="G314" s="18"/>
      <c r="H314" s="18" t="str">
        <f t="shared" si="20"/>
        <v/>
      </c>
      <c r="I314" s="18"/>
      <c r="J314" s="18" t="str">
        <f t="shared" si="21"/>
        <v/>
      </c>
      <c r="K314" s="18"/>
      <c r="L314" s="19" t="str">
        <f t="shared" si="22"/>
        <v/>
      </c>
      <c r="M314" s="18"/>
      <c r="N314" s="19" t="str">
        <f t="shared" si="23"/>
        <v/>
      </c>
      <c r="O314" s="15"/>
      <c r="P314" s="21" t="str">
        <f t="shared" si="24"/>
        <v/>
      </c>
    </row>
    <row r="315" spans="2:16" x14ac:dyDescent="0.2">
      <c r="B315" s="13" t="str">
        <f>IF(D315="","",COUNTA($D$5:D315))</f>
        <v/>
      </c>
      <c r="C315" s="14"/>
      <c r="D315" s="15"/>
      <c r="E315" s="16"/>
      <c r="F315" s="15"/>
      <c r="G315" s="18"/>
      <c r="H315" s="18" t="str">
        <f t="shared" si="20"/>
        <v/>
      </c>
      <c r="I315" s="18"/>
      <c r="J315" s="18" t="str">
        <f t="shared" si="21"/>
        <v/>
      </c>
      <c r="K315" s="18"/>
      <c r="L315" s="19" t="str">
        <f t="shared" si="22"/>
        <v/>
      </c>
      <c r="M315" s="18"/>
      <c r="N315" s="19" t="str">
        <f t="shared" si="23"/>
        <v/>
      </c>
      <c r="O315" s="15"/>
      <c r="P315" s="21" t="str">
        <f t="shared" si="24"/>
        <v/>
      </c>
    </row>
    <row r="316" spans="2:16" x14ac:dyDescent="0.2">
      <c r="B316" s="13" t="str">
        <f>IF(D316="","",COUNTA($D$5:D316))</f>
        <v/>
      </c>
      <c r="C316" s="14"/>
      <c r="D316" s="15"/>
      <c r="E316" s="16"/>
      <c r="F316" s="15"/>
      <c r="G316" s="18"/>
      <c r="H316" s="18" t="str">
        <f t="shared" si="20"/>
        <v/>
      </c>
      <c r="I316" s="18"/>
      <c r="J316" s="18" t="str">
        <f t="shared" si="21"/>
        <v/>
      </c>
      <c r="K316" s="18"/>
      <c r="L316" s="19" t="str">
        <f t="shared" si="22"/>
        <v/>
      </c>
      <c r="M316" s="18"/>
      <c r="N316" s="19" t="str">
        <f t="shared" si="23"/>
        <v/>
      </c>
      <c r="O316" s="15"/>
      <c r="P316" s="21" t="str">
        <f t="shared" si="24"/>
        <v/>
      </c>
    </row>
    <row r="317" spans="2:16" x14ac:dyDescent="0.2">
      <c r="B317" s="13" t="str">
        <f>IF(D317="","",COUNTA($D$5:D317))</f>
        <v/>
      </c>
      <c r="C317" s="14"/>
      <c r="D317" s="15"/>
      <c r="E317" s="16"/>
      <c r="F317" s="15"/>
      <c r="G317" s="18"/>
      <c r="H317" s="18" t="str">
        <f t="shared" si="20"/>
        <v/>
      </c>
      <c r="I317" s="18"/>
      <c r="J317" s="18" t="str">
        <f t="shared" si="21"/>
        <v/>
      </c>
      <c r="K317" s="18"/>
      <c r="L317" s="19" t="str">
        <f t="shared" si="22"/>
        <v/>
      </c>
      <c r="M317" s="18"/>
      <c r="N317" s="19" t="str">
        <f t="shared" si="23"/>
        <v/>
      </c>
      <c r="O317" s="15"/>
      <c r="P317" s="21" t="str">
        <f t="shared" si="24"/>
        <v/>
      </c>
    </row>
    <row r="318" spans="2:16" x14ac:dyDescent="0.2">
      <c r="B318" s="13" t="str">
        <f>IF(D318="","",COUNTA($D$5:D318))</f>
        <v/>
      </c>
      <c r="C318" s="14"/>
      <c r="D318" s="15"/>
      <c r="E318" s="16"/>
      <c r="F318" s="15"/>
      <c r="G318" s="18"/>
      <c r="H318" s="18" t="str">
        <f t="shared" si="20"/>
        <v/>
      </c>
      <c r="I318" s="18"/>
      <c r="J318" s="18" t="str">
        <f t="shared" si="21"/>
        <v/>
      </c>
      <c r="K318" s="18"/>
      <c r="L318" s="19" t="str">
        <f t="shared" si="22"/>
        <v/>
      </c>
      <c r="M318" s="18"/>
      <c r="N318" s="19" t="str">
        <f t="shared" si="23"/>
        <v/>
      </c>
      <c r="O318" s="15"/>
      <c r="P318" s="21" t="str">
        <f t="shared" si="24"/>
        <v/>
      </c>
    </row>
    <row r="319" spans="2:16" x14ac:dyDescent="0.2">
      <c r="B319" s="13" t="str">
        <f>IF(D319="","",COUNTA($D$5:D319))</f>
        <v/>
      </c>
      <c r="C319" s="14"/>
      <c r="D319" s="15"/>
      <c r="E319" s="16"/>
      <c r="F319" s="15"/>
      <c r="G319" s="18"/>
      <c r="H319" s="18" t="str">
        <f t="shared" si="20"/>
        <v/>
      </c>
      <c r="I319" s="18"/>
      <c r="J319" s="18" t="str">
        <f t="shared" si="21"/>
        <v/>
      </c>
      <c r="K319" s="18"/>
      <c r="L319" s="19" t="str">
        <f t="shared" si="22"/>
        <v/>
      </c>
      <c r="M319" s="18"/>
      <c r="N319" s="19" t="str">
        <f t="shared" si="23"/>
        <v/>
      </c>
      <c r="O319" s="15"/>
      <c r="P319" s="21" t="str">
        <f t="shared" si="24"/>
        <v/>
      </c>
    </row>
    <row r="320" spans="2:16" x14ac:dyDescent="0.2">
      <c r="B320" s="13" t="str">
        <f>IF(D320="","",COUNTA($D$5:D320))</f>
        <v/>
      </c>
      <c r="C320" s="14"/>
      <c r="D320" s="15"/>
      <c r="E320" s="16"/>
      <c r="F320" s="15"/>
      <c r="G320" s="18"/>
      <c r="H320" s="18" t="str">
        <f t="shared" si="20"/>
        <v/>
      </c>
      <c r="I320" s="18"/>
      <c r="J320" s="18" t="str">
        <f t="shared" si="21"/>
        <v/>
      </c>
      <c r="K320" s="18"/>
      <c r="L320" s="19" t="str">
        <f t="shared" si="22"/>
        <v/>
      </c>
      <c r="M320" s="18"/>
      <c r="N320" s="19" t="str">
        <f t="shared" si="23"/>
        <v/>
      </c>
      <c r="O320" s="15"/>
      <c r="P320" s="21" t="str">
        <f t="shared" si="24"/>
        <v/>
      </c>
    </row>
    <row r="321" spans="2:16" x14ac:dyDescent="0.2">
      <c r="B321" s="13" t="str">
        <f>IF(D321="","",COUNTA($D$5:D321))</f>
        <v/>
      </c>
      <c r="C321" s="14"/>
      <c r="D321" s="15"/>
      <c r="E321" s="16"/>
      <c r="F321" s="15"/>
      <c r="G321" s="18"/>
      <c r="H321" s="18" t="str">
        <f t="shared" si="20"/>
        <v/>
      </c>
      <c r="I321" s="18"/>
      <c r="J321" s="18" t="str">
        <f t="shared" si="21"/>
        <v/>
      </c>
      <c r="K321" s="18"/>
      <c r="L321" s="19" t="str">
        <f t="shared" si="22"/>
        <v/>
      </c>
      <c r="M321" s="18"/>
      <c r="N321" s="19" t="str">
        <f t="shared" si="23"/>
        <v/>
      </c>
      <c r="O321" s="15"/>
      <c r="P321" s="21" t="str">
        <f t="shared" si="24"/>
        <v/>
      </c>
    </row>
    <row r="322" spans="2:16" x14ac:dyDescent="0.2">
      <c r="B322" s="13" t="str">
        <f>IF(D322="","",COUNTA($D$5:D322))</f>
        <v/>
      </c>
      <c r="C322" s="14"/>
      <c r="D322" s="15"/>
      <c r="E322" s="16"/>
      <c r="F322" s="15"/>
      <c r="G322" s="18"/>
      <c r="H322" s="18" t="str">
        <f t="shared" si="20"/>
        <v/>
      </c>
      <c r="I322" s="18"/>
      <c r="J322" s="18" t="str">
        <f t="shared" si="21"/>
        <v/>
      </c>
      <c r="K322" s="18"/>
      <c r="L322" s="19" t="str">
        <f t="shared" si="22"/>
        <v/>
      </c>
      <c r="M322" s="18"/>
      <c r="N322" s="19" t="str">
        <f t="shared" si="23"/>
        <v/>
      </c>
      <c r="O322" s="15"/>
      <c r="P322" s="21" t="str">
        <f t="shared" si="24"/>
        <v/>
      </c>
    </row>
    <row r="323" spans="2:16" x14ac:dyDescent="0.2">
      <c r="B323" s="13" t="str">
        <f>IF(D323="","",COUNTA($D$5:D323))</f>
        <v/>
      </c>
      <c r="C323" s="14"/>
      <c r="D323" s="15"/>
      <c r="E323" s="16"/>
      <c r="F323" s="15"/>
      <c r="G323" s="18"/>
      <c r="H323" s="18" t="str">
        <f t="shared" si="20"/>
        <v/>
      </c>
      <c r="I323" s="18"/>
      <c r="J323" s="18" t="str">
        <f t="shared" si="21"/>
        <v/>
      </c>
      <c r="K323" s="18"/>
      <c r="L323" s="19" t="str">
        <f t="shared" si="22"/>
        <v/>
      </c>
      <c r="M323" s="18"/>
      <c r="N323" s="19" t="str">
        <f t="shared" si="23"/>
        <v/>
      </c>
      <c r="O323" s="15"/>
      <c r="P323" s="21" t="str">
        <f t="shared" si="24"/>
        <v/>
      </c>
    </row>
    <row r="324" spans="2:16" x14ac:dyDescent="0.2">
      <c r="B324" s="13" t="str">
        <f>IF(D324="","",COUNTA($D$5:D324))</f>
        <v/>
      </c>
      <c r="C324" s="14"/>
      <c r="D324" s="15"/>
      <c r="E324" s="16"/>
      <c r="F324" s="15"/>
      <c r="G324" s="18"/>
      <c r="H324" s="18" t="str">
        <f t="shared" si="20"/>
        <v/>
      </c>
      <c r="I324" s="18"/>
      <c r="J324" s="18" t="str">
        <f t="shared" si="21"/>
        <v/>
      </c>
      <c r="K324" s="18"/>
      <c r="L324" s="19" t="str">
        <f t="shared" si="22"/>
        <v/>
      </c>
      <c r="M324" s="18"/>
      <c r="N324" s="19" t="str">
        <f t="shared" si="23"/>
        <v/>
      </c>
      <c r="O324" s="15"/>
      <c r="P324" s="21" t="str">
        <f t="shared" si="24"/>
        <v/>
      </c>
    </row>
    <row r="325" spans="2:16" x14ac:dyDescent="0.2">
      <c r="B325" s="13" t="str">
        <f>IF(D325="","",COUNTA($D$5:D325))</f>
        <v/>
      </c>
      <c r="C325" s="14"/>
      <c r="D325" s="15"/>
      <c r="E325" s="16"/>
      <c r="F325" s="15"/>
      <c r="G325" s="18"/>
      <c r="H325" s="18" t="str">
        <f t="shared" ref="H325:H388" si="25">IF(G325="","",ROUND(G325*Cota1,2))</f>
        <v/>
      </c>
      <c r="I325" s="18"/>
      <c r="J325" s="18" t="str">
        <f t="shared" ref="J325:J388" si="26">IF(I325="","",ROUND(I325*Cota2,2))</f>
        <v/>
      </c>
      <c r="K325" s="18"/>
      <c r="L325" s="19" t="str">
        <f t="shared" ref="L325:L388" si="27">IF(K325="","",ROUND(K325*Cota1,2))</f>
        <v/>
      </c>
      <c r="M325" s="18"/>
      <c r="N325" s="19" t="str">
        <f t="shared" ref="N325:N388" si="28">IF(D325="","",N(G325)+N(H325)+N(I325)+N(J325)+N(K325)+N(M325))</f>
        <v/>
      </c>
      <c r="O325" s="15"/>
      <c r="P325" s="21" t="str">
        <f t="shared" ref="P325:P388" si="29">IF(AND(C325="",D325=""),"",TRIM(IF(OR(NOT(ISNUMBER(C325)),D325="",E325="",F325=""),"Date incomplete. ","")&amp;IF(COUNTIFS($D$5:$D$1004,D325,$F$5:$F$1004,F325)&gt;1,"Factură înregistrată de două ori. ","")&amp;IF(AND(N(G325)&lt;&gt;0,ABS(N(H325)-ROUND(G325*Cota1,2))&gt;0.05),"TVA 21% diferită de calcul. ","")&amp;IF(AND(N(I325)&lt;&gt;0,ABS(N(J325)-ROUND(I325*Cota2,2))&gt;0.05),"TVA 11% diferită de calcul. ","")&amp;IF(AND(LEFT(F325,2)="RO",O325&lt;&gt;"Da"),"Nu apare în SPV: cere furnizorului transmiterea în e-Factura. ","")))</f>
        <v/>
      </c>
    </row>
    <row r="326" spans="2:16" x14ac:dyDescent="0.2">
      <c r="B326" s="13" t="str">
        <f>IF(D326="","",COUNTA($D$5:D326))</f>
        <v/>
      </c>
      <c r="C326" s="14"/>
      <c r="D326" s="15"/>
      <c r="E326" s="16"/>
      <c r="F326" s="15"/>
      <c r="G326" s="18"/>
      <c r="H326" s="18" t="str">
        <f t="shared" si="25"/>
        <v/>
      </c>
      <c r="I326" s="18"/>
      <c r="J326" s="18" t="str">
        <f t="shared" si="26"/>
        <v/>
      </c>
      <c r="K326" s="18"/>
      <c r="L326" s="19" t="str">
        <f t="shared" si="27"/>
        <v/>
      </c>
      <c r="M326" s="18"/>
      <c r="N326" s="19" t="str">
        <f t="shared" si="28"/>
        <v/>
      </c>
      <c r="O326" s="15"/>
      <c r="P326" s="21" t="str">
        <f t="shared" si="29"/>
        <v/>
      </c>
    </row>
    <row r="327" spans="2:16" x14ac:dyDescent="0.2">
      <c r="B327" s="13" t="str">
        <f>IF(D327="","",COUNTA($D$5:D327))</f>
        <v/>
      </c>
      <c r="C327" s="14"/>
      <c r="D327" s="15"/>
      <c r="E327" s="16"/>
      <c r="F327" s="15"/>
      <c r="G327" s="18"/>
      <c r="H327" s="18" t="str">
        <f t="shared" si="25"/>
        <v/>
      </c>
      <c r="I327" s="18"/>
      <c r="J327" s="18" t="str">
        <f t="shared" si="26"/>
        <v/>
      </c>
      <c r="K327" s="18"/>
      <c r="L327" s="19" t="str">
        <f t="shared" si="27"/>
        <v/>
      </c>
      <c r="M327" s="18"/>
      <c r="N327" s="19" t="str">
        <f t="shared" si="28"/>
        <v/>
      </c>
      <c r="O327" s="15"/>
      <c r="P327" s="21" t="str">
        <f t="shared" si="29"/>
        <v/>
      </c>
    </row>
    <row r="328" spans="2:16" x14ac:dyDescent="0.2">
      <c r="B328" s="13" t="str">
        <f>IF(D328="","",COUNTA($D$5:D328))</f>
        <v/>
      </c>
      <c r="C328" s="14"/>
      <c r="D328" s="15"/>
      <c r="E328" s="16"/>
      <c r="F328" s="15"/>
      <c r="G328" s="18"/>
      <c r="H328" s="18" t="str">
        <f t="shared" si="25"/>
        <v/>
      </c>
      <c r="I328" s="18"/>
      <c r="J328" s="18" t="str">
        <f t="shared" si="26"/>
        <v/>
      </c>
      <c r="K328" s="18"/>
      <c r="L328" s="19" t="str">
        <f t="shared" si="27"/>
        <v/>
      </c>
      <c r="M328" s="18"/>
      <c r="N328" s="19" t="str">
        <f t="shared" si="28"/>
        <v/>
      </c>
      <c r="O328" s="15"/>
      <c r="P328" s="21" t="str">
        <f t="shared" si="29"/>
        <v/>
      </c>
    </row>
    <row r="329" spans="2:16" x14ac:dyDescent="0.2">
      <c r="B329" s="13" t="str">
        <f>IF(D329="","",COUNTA($D$5:D329))</f>
        <v/>
      </c>
      <c r="C329" s="14"/>
      <c r="D329" s="15"/>
      <c r="E329" s="16"/>
      <c r="F329" s="15"/>
      <c r="G329" s="18"/>
      <c r="H329" s="18" t="str">
        <f t="shared" si="25"/>
        <v/>
      </c>
      <c r="I329" s="18"/>
      <c r="J329" s="18" t="str">
        <f t="shared" si="26"/>
        <v/>
      </c>
      <c r="K329" s="18"/>
      <c r="L329" s="19" t="str">
        <f t="shared" si="27"/>
        <v/>
      </c>
      <c r="M329" s="18"/>
      <c r="N329" s="19" t="str">
        <f t="shared" si="28"/>
        <v/>
      </c>
      <c r="O329" s="15"/>
      <c r="P329" s="21" t="str">
        <f t="shared" si="29"/>
        <v/>
      </c>
    </row>
    <row r="330" spans="2:16" x14ac:dyDescent="0.2">
      <c r="B330" s="13" t="str">
        <f>IF(D330="","",COUNTA($D$5:D330))</f>
        <v/>
      </c>
      <c r="C330" s="14"/>
      <c r="D330" s="15"/>
      <c r="E330" s="16"/>
      <c r="F330" s="15"/>
      <c r="G330" s="18"/>
      <c r="H330" s="18" t="str">
        <f t="shared" si="25"/>
        <v/>
      </c>
      <c r="I330" s="18"/>
      <c r="J330" s="18" t="str">
        <f t="shared" si="26"/>
        <v/>
      </c>
      <c r="K330" s="18"/>
      <c r="L330" s="19" t="str">
        <f t="shared" si="27"/>
        <v/>
      </c>
      <c r="M330" s="18"/>
      <c r="N330" s="19" t="str">
        <f t="shared" si="28"/>
        <v/>
      </c>
      <c r="O330" s="15"/>
      <c r="P330" s="21" t="str">
        <f t="shared" si="29"/>
        <v/>
      </c>
    </row>
    <row r="331" spans="2:16" x14ac:dyDescent="0.2">
      <c r="B331" s="13" t="str">
        <f>IF(D331="","",COUNTA($D$5:D331))</f>
        <v/>
      </c>
      <c r="C331" s="14"/>
      <c r="D331" s="15"/>
      <c r="E331" s="16"/>
      <c r="F331" s="15"/>
      <c r="G331" s="18"/>
      <c r="H331" s="18" t="str">
        <f t="shared" si="25"/>
        <v/>
      </c>
      <c r="I331" s="18"/>
      <c r="J331" s="18" t="str">
        <f t="shared" si="26"/>
        <v/>
      </c>
      <c r="K331" s="18"/>
      <c r="L331" s="19" t="str">
        <f t="shared" si="27"/>
        <v/>
      </c>
      <c r="M331" s="18"/>
      <c r="N331" s="19" t="str">
        <f t="shared" si="28"/>
        <v/>
      </c>
      <c r="O331" s="15"/>
      <c r="P331" s="21" t="str">
        <f t="shared" si="29"/>
        <v/>
      </c>
    </row>
    <row r="332" spans="2:16" x14ac:dyDescent="0.2">
      <c r="B332" s="13" t="str">
        <f>IF(D332="","",COUNTA($D$5:D332))</f>
        <v/>
      </c>
      <c r="C332" s="14"/>
      <c r="D332" s="15"/>
      <c r="E332" s="16"/>
      <c r="F332" s="15"/>
      <c r="G332" s="18"/>
      <c r="H332" s="18" t="str">
        <f t="shared" si="25"/>
        <v/>
      </c>
      <c r="I332" s="18"/>
      <c r="J332" s="18" t="str">
        <f t="shared" si="26"/>
        <v/>
      </c>
      <c r="K332" s="18"/>
      <c r="L332" s="19" t="str">
        <f t="shared" si="27"/>
        <v/>
      </c>
      <c r="M332" s="18"/>
      <c r="N332" s="19" t="str">
        <f t="shared" si="28"/>
        <v/>
      </c>
      <c r="O332" s="15"/>
      <c r="P332" s="21" t="str">
        <f t="shared" si="29"/>
        <v/>
      </c>
    </row>
    <row r="333" spans="2:16" x14ac:dyDescent="0.2">
      <c r="B333" s="13" t="str">
        <f>IF(D333="","",COUNTA($D$5:D333))</f>
        <v/>
      </c>
      <c r="C333" s="14"/>
      <c r="D333" s="15"/>
      <c r="E333" s="16"/>
      <c r="F333" s="15"/>
      <c r="G333" s="18"/>
      <c r="H333" s="18" t="str">
        <f t="shared" si="25"/>
        <v/>
      </c>
      <c r="I333" s="18"/>
      <c r="J333" s="18" t="str">
        <f t="shared" si="26"/>
        <v/>
      </c>
      <c r="K333" s="18"/>
      <c r="L333" s="19" t="str">
        <f t="shared" si="27"/>
        <v/>
      </c>
      <c r="M333" s="18"/>
      <c r="N333" s="19" t="str">
        <f t="shared" si="28"/>
        <v/>
      </c>
      <c r="O333" s="15"/>
      <c r="P333" s="21" t="str">
        <f t="shared" si="29"/>
        <v/>
      </c>
    </row>
    <row r="334" spans="2:16" x14ac:dyDescent="0.2">
      <c r="B334" s="13" t="str">
        <f>IF(D334="","",COUNTA($D$5:D334))</f>
        <v/>
      </c>
      <c r="C334" s="14"/>
      <c r="D334" s="15"/>
      <c r="E334" s="16"/>
      <c r="F334" s="15"/>
      <c r="G334" s="18"/>
      <c r="H334" s="18" t="str">
        <f t="shared" si="25"/>
        <v/>
      </c>
      <c r="I334" s="18"/>
      <c r="J334" s="18" t="str">
        <f t="shared" si="26"/>
        <v/>
      </c>
      <c r="K334" s="18"/>
      <c r="L334" s="19" t="str">
        <f t="shared" si="27"/>
        <v/>
      </c>
      <c r="M334" s="18"/>
      <c r="N334" s="19" t="str">
        <f t="shared" si="28"/>
        <v/>
      </c>
      <c r="O334" s="15"/>
      <c r="P334" s="21" t="str">
        <f t="shared" si="29"/>
        <v/>
      </c>
    </row>
    <row r="335" spans="2:16" x14ac:dyDescent="0.2">
      <c r="B335" s="13" t="str">
        <f>IF(D335="","",COUNTA($D$5:D335))</f>
        <v/>
      </c>
      <c r="C335" s="14"/>
      <c r="D335" s="15"/>
      <c r="E335" s="16"/>
      <c r="F335" s="15"/>
      <c r="G335" s="18"/>
      <c r="H335" s="18" t="str">
        <f t="shared" si="25"/>
        <v/>
      </c>
      <c r="I335" s="18"/>
      <c r="J335" s="18" t="str">
        <f t="shared" si="26"/>
        <v/>
      </c>
      <c r="K335" s="18"/>
      <c r="L335" s="19" t="str">
        <f t="shared" si="27"/>
        <v/>
      </c>
      <c r="M335" s="18"/>
      <c r="N335" s="19" t="str">
        <f t="shared" si="28"/>
        <v/>
      </c>
      <c r="O335" s="15"/>
      <c r="P335" s="21" t="str">
        <f t="shared" si="29"/>
        <v/>
      </c>
    </row>
    <row r="336" spans="2:16" x14ac:dyDescent="0.2">
      <c r="B336" s="13" t="str">
        <f>IF(D336="","",COUNTA($D$5:D336))</f>
        <v/>
      </c>
      <c r="C336" s="14"/>
      <c r="D336" s="15"/>
      <c r="E336" s="16"/>
      <c r="F336" s="15"/>
      <c r="G336" s="18"/>
      <c r="H336" s="18" t="str">
        <f t="shared" si="25"/>
        <v/>
      </c>
      <c r="I336" s="18"/>
      <c r="J336" s="18" t="str">
        <f t="shared" si="26"/>
        <v/>
      </c>
      <c r="K336" s="18"/>
      <c r="L336" s="19" t="str">
        <f t="shared" si="27"/>
        <v/>
      </c>
      <c r="M336" s="18"/>
      <c r="N336" s="19" t="str">
        <f t="shared" si="28"/>
        <v/>
      </c>
      <c r="O336" s="15"/>
      <c r="P336" s="21" t="str">
        <f t="shared" si="29"/>
        <v/>
      </c>
    </row>
    <row r="337" spans="2:16" x14ac:dyDescent="0.2">
      <c r="B337" s="13" t="str">
        <f>IF(D337="","",COUNTA($D$5:D337))</f>
        <v/>
      </c>
      <c r="C337" s="14"/>
      <c r="D337" s="15"/>
      <c r="E337" s="16"/>
      <c r="F337" s="15"/>
      <c r="G337" s="18"/>
      <c r="H337" s="18" t="str">
        <f t="shared" si="25"/>
        <v/>
      </c>
      <c r="I337" s="18"/>
      <c r="J337" s="18" t="str">
        <f t="shared" si="26"/>
        <v/>
      </c>
      <c r="K337" s="18"/>
      <c r="L337" s="19" t="str">
        <f t="shared" si="27"/>
        <v/>
      </c>
      <c r="M337" s="18"/>
      <c r="N337" s="19" t="str">
        <f t="shared" si="28"/>
        <v/>
      </c>
      <c r="O337" s="15"/>
      <c r="P337" s="21" t="str">
        <f t="shared" si="29"/>
        <v/>
      </c>
    </row>
    <row r="338" spans="2:16" x14ac:dyDescent="0.2">
      <c r="B338" s="13" t="str">
        <f>IF(D338="","",COUNTA($D$5:D338))</f>
        <v/>
      </c>
      <c r="C338" s="14"/>
      <c r="D338" s="15"/>
      <c r="E338" s="16"/>
      <c r="F338" s="15"/>
      <c r="G338" s="18"/>
      <c r="H338" s="18" t="str">
        <f t="shared" si="25"/>
        <v/>
      </c>
      <c r="I338" s="18"/>
      <c r="J338" s="18" t="str">
        <f t="shared" si="26"/>
        <v/>
      </c>
      <c r="K338" s="18"/>
      <c r="L338" s="19" t="str">
        <f t="shared" si="27"/>
        <v/>
      </c>
      <c r="M338" s="18"/>
      <c r="N338" s="19" t="str">
        <f t="shared" si="28"/>
        <v/>
      </c>
      <c r="O338" s="15"/>
      <c r="P338" s="21" t="str">
        <f t="shared" si="29"/>
        <v/>
      </c>
    </row>
    <row r="339" spans="2:16" x14ac:dyDescent="0.2">
      <c r="B339" s="13" t="str">
        <f>IF(D339="","",COUNTA($D$5:D339))</f>
        <v/>
      </c>
      <c r="C339" s="14"/>
      <c r="D339" s="15"/>
      <c r="E339" s="16"/>
      <c r="F339" s="15"/>
      <c r="G339" s="18"/>
      <c r="H339" s="18" t="str">
        <f t="shared" si="25"/>
        <v/>
      </c>
      <c r="I339" s="18"/>
      <c r="J339" s="18" t="str">
        <f t="shared" si="26"/>
        <v/>
      </c>
      <c r="K339" s="18"/>
      <c r="L339" s="19" t="str">
        <f t="shared" si="27"/>
        <v/>
      </c>
      <c r="M339" s="18"/>
      <c r="N339" s="19" t="str">
        <f t="shared" si="28"/>
        <v/>
      </c>
      <c r="O339" s="15"/>
      <c r="P339" s="21" t="str">
        <f t="shared" si="29"/>
        <v/>
      </c>
    </row>
    <row r="340" spans="2:16" x14ac:dyDescent="0.2">
      <c r="B340" s="13" t="str">
        <f>IF(D340="","",COUNTA($D$5:D340))</f>
        <v/>
      </c>
      <c r="C340" s="14"/>
      <c r="D340" s="15"/>
      <c r="E340" s="16"/>
      <c r="F340" s="15"/>
      <c r="G340" s="18"/>
      <c r="H340" s="18" t="str">
        <f t="shared" si="25"/>
        <v/>
      </c>
      <c r="I340" s="18"/>
      <c r="J340" s="18" t="str">
        <f t="shared" si="26"/>
        <v/>
      </c>
      <c r="K340" s="18"/>
      <c r="L340" s="19" t="str">
        <f t="shared" si="27"/>
        <v/>
      </c>
      <c r="M340" s="18"/>
      <c r="N340" s="19" t="str">
        <f t="shared" si="28"/>
        <v/>
      </c>
      <c r="O340" s="15"/>
      <c r="P340" s="21" t="str">
        <f t="shared" si="29"/>
        <v/>
      </c>
    </row>
    <row r="341" spans="2:16" x14ac:dyDescent="0.2">
      <c r="B341" s="13" t="str">
        <f>IF(D341="","",COUNTA($D$5:D341))</f>
        <v/>
      </c>
      <c r="C341" s="14"/>
      <c r="D341" s="15"/>
      <c r="E341" s="16"/>
      <c r="F341" s="15"/>
      <c r="G341" s="18"/>
      <c r="H341" s="18" t="str">
        <f t="shared" si="25"/>
        <v/>
      </c>
      <c r="I341" s="18"/>
      <c r="J341" s="18" t="str">
        <f t="shared" si="26"/>
        <v/>
      </c>
      <c r="K341" s="18"/>
      <c r="L341" s="19" t="str">
        <f t="shared" si="27"/>
        <v/>
      </c>
      <c r="M341" s="18"/>
      <c r="N341" s="19" t="str">
        <f t="shared" si="28"/>
        <v/>
      </c>
      <c r="O341" s="15"/>
      <c r="P341" s="21" t="str">
        <f t="shared" si="29"/>
        <v/>
      </c>
    </row>
    <row r="342" spans="2:16" x14ac:dyDescent="0.2">
      <c r="B342" s="13" t="str">
        <f>IF(D342="","",COUNTA($D$5:D342))</f>
        <v/>
      </c>
      <c r="C342" s="14"/>
      <c r="D342" s="15"/>
      <c r="E342" s="16"/>
      <c r="F342" s="15"/>
      <c r="G342" s="18"/>
      <c r="H342" s="18" t="str">
        <f t="shared" si="25"/>
        <v/>
      </c>
      <c r="I342" s="18"/>
      <c r="J342" s="18" t="str">
        <f t="shared" si="26"/>
        <v/>
      </c>
      <c r="K342" s="18"/>
      <c r="L342" s="19" t="str">
        <f t="shared" si="27"/>
        <v/>
      </c>
      <c r="M342" s="18"/>
      <c r="N342" s="19" t="str">
        <f t="shared" si="28"/>
        <v/>
      </c>
      <c r="O342" s="15"/>
      <c r="P342" s="21" t="str">
        <f t="shared" si="29"/>
        <v/>
      </c>
    </row>
    <row r="343" spans="2:16" x14ac:dyDescent="0.2">
      <c r="B343" s="13" t="str">
        <f>IF(D343="","",COUNTA($D$5:D343))</f>
        <v/>
      </c>
      <c r="C343" s="14"/>
      <c r="D343" s="15"/>
      <c r="E343" s="16"/>
      <c r="F343" s="15"/>
      <c r="G343" s="18"/>
      <c r="H343" s="18" t="str">
        <f t="shared" si="25"/>
        <v/>
      </c>
      <c r="I343" s="18"/>
      <c r="J343" s="18" t="str">
        <f t="shared" si="26"/>
        <v/>
      </c>
      <c r="K343" s="18"/>
      <c r="L343" s="19" t="str">
        <f t="shared" si="27"/>
        <v/>
      </c>
      <c r="M343" s="18"/>
      <c r="N343" s="19" t="str">
        <f t="shared" si="28"/>
        <v/>
      </c>
      <c r="O343" s="15"/>
      <c r="P343" s="21" t="str">
        <f t="shared" si="29"/>
        <v/>
      </c>
    </row>
    <row r="344" spans="2:16" x14ac:dyDescent="0.2">
      <c r="B344" s="13" t="str">
        <f>IF(D344="","",COUNTA($D$5:D344))</f>
        <v/>
      </c>
      <c r="C344" s="14"/>
      <c r="D344" s="15"/>
      <c r="E344" s="16"/>
      <c r="F344" s="15"/>
      <c r="G344" s="18"/>
      <c r="H344" s="18" t="str">
        <f t="shared" si="25"/>
        <v/>
      </c>
      <c r="I344" s="18"/>
      <c r="J344" s="18" t="str">
        <f t="shared" si="26"/>
        <v/>
      </c>
      <c r="K344" s="18"/>
      <c r="L344" s="19" t="str">
        <f t="shared" si="27"/>
        <v/>
      </c>
      <c r="M344" s="18"/>
      <c r="N344" s="19" t="str">
        <f t="shared" si="28"/>
        <v/>
      </c>
      <c r="O344" s="15"/>
      <c r="P344" s="21" t="str">
        <f t="shared" si="29"/>
        <v/>
      </c>
    </row>
    <row r="345" spans="2:16" x14ac:dyDescent="0.2">
      <c r="B345" s="13" t="str">
        <f>IF(D345="","",COUNTA($D$5:D345))</f>
        <v/>
      </c>
      <c r="C345" s="14"/>
      <c r="D345" s="15"/>
      <c r="E345" s="16"/>
      <c r="F345" s="15"/>
      <c r="G345" s="18"/>
      <c r="H345" s="18" t="str">
        <f t="shared" si="25"/>
        <v/>
      </c>
      <c r="I345" s="18"/>
      <c r="J345" s="18" t="str">
        <f t="shared" si="26"/>
        <v/>
      </c>
      <c r="K345" s="18"/>
      <c r="L345" s="19" t="str">
        <f t="shared" si="27"/>
        <v/>
      </c>
      <c r="M345" s="18"/>
      <c r="N345" s="19" t="str">
        <f t="shared" si="28"/>
        <v/>
      </c>
      <c r="O345" s="15"/>
      <c r="P345" s="21" t="str">
        <f t="shared" si="29"/>
        <v/>
      </c>
    </row>
    <row r="346" spans="2:16" x14ac:dyDescent="0.2">
      <c r="B346" s="13" t="str">
        <f>IF(D346="","",COUNTA($D$5:D346))</f>
        <v/>
      </c>
      <c r="C346" s="14"/>
      <c r="D346" s="15"/>
      <c r="E346" s="16"/>
      <c r="F346" s="15"/>
      <c r="G346" s="18"/>
      <c r="H346" s="18" t="str">
        <f t="shared" si="25"/>
        <v/>
      </c>
      <c r="I346" s="18"/>
      <c r="J346" s="18" t="str">
        <f t="shared" si="26"/>
        <v/>
      </c>
      <c r="K346" s="18"/>
      <c r="L346" s="19" t="str">
        <f t="shared" si="27"/>
        <v/>
      </c>
      <c r="M346" s="18"/>
      <c r="N346" s="19" t="str">
        <f t="shared" si="28"/>
        <v/>
      </c>
      <c r="O346" s="15"/>
      <c r="P346" s="21" t="str">
        <f t="shared" si="29"/>
        <v/>
      </c>
    </row>
    <row r="347" spans="2:16" x14ac:dyDescent="0.2">
      <c r="B347" s="13" t="str">
        <f>IF(D347="","",COUNTA($D$5:D347))</f>
        <v/>
      </c>
      <c r="C347" s="14"/>
      <c r="D347" s="15"/>
      <c r="E347" s="16"/>
      <c r="F347" s="15"/>
      <c r="G347" s="18"/>
      <c r="H347" s="18" t="str">
        <f t="shared" si="25"/>
        <v/>
      </c>
      <c r="I347" s="18"/>
      <c r="J347" s="18" t="str">
        <f t="shared" si="26"/>
        <v/>
      </c>
      <c r="K347" s="18"/>
      <c r="L347" s="19" t="str">
        <f t="shared" si="27"/>
        <v/>
      </c>
      <c r="M347" s="18"/>
      <c r="N347" s="19" t="str">
        <f t="shared" si="28"/>
        <v/>
      </c>
      <c r="O347" s="15"/>
      <c r="P347" s="21" t="str">
        <f t="shared" si="29"/>
        <v/>
      </c>
    </row>
    <row r="348" spans="2:16" x14ac:dyDescent="0.2">
      <c r="B348" s="13" t="str">
        <f>IF(D348="","",COUNTA($D$5:D348))</f>
        <v/>
      </c>
      <c r="C348" s="14"/>
      <c r="D348" s="15"/>
      <c r="E348" s="16"/>
      <c r="F348" s="15"/>
      <c r="G348" s="18"/>
      <c r="H348" s="18" t="str">
        <f t="shared" si="25"/>
        <v/>
      </c>
      <c r="I348" s="18"/>
      <c r="J348" s="18" t="str">
        <f t="shared" si="26"/>
        <v/>
      </c>
      <c r="K348" s="18"/>
      <c r="L348" s="19" t="str">
        <f t="shared" si="27"/>
        <v/>
      </c>
      <c r="M348" s="18"/>
      <c r="N348" s="19" t="str">
        <f t="shared" si="28"/>
        <v/>
      </c>
      <c r="O348" s="15"/>
      <c r="P348" s="21" t="str">
        <f t="shared" si="29"/>
        <v/>
      </c>
    </row>
    <row r="349" spans="2:16" x14ac:dyDescent="0.2">
      <c r="B349" s="13" t="str">
        <f>IF(D349="","",COUNTA($D$5:D349))</f>
        <v/>
      </c>
      <c r="C349" s="14"/>
      <c r="D349" s="15"/>
      <c r="E349" s="16"/>
      <c r="F349" s="15"/>
      <c r="G349" s="18"/>
      <c r="H349" s="18" t="str">
        <f t="shared" si="25"/>
        <v/>
      </c>
      <c r="I349" s="18"/>
      <c r="J349" s="18" t="str">
        <f t="shared" si="26"/>
        <v/>
      </c>
      <c r="K349" s="18"/>
      <c r="L349" s="19" t="str">
        <f t="shared" si="27"/>
        <v/>
      </c>
      <c r="M349" s="18"/>
      <c r="N349" s="19" t="str">
        <f t="shared" si="28"/>
        <v/>
      </c>
      <c r="O349" s="15"/>
      <c r="P349" s="21" t="str">
        <f t="shared" si="29"/>
        <v/>
      </c>
    </row>
    <row r="350" spans="2:16" x14ac:dyDescent="0.2">
      <c r="B350" s="13" t="str">
        <f>IF(D350="","",COUNTA($D$5:D350))</f>
        <v/>
      </c>
      <c r="C350" s="14"/>
      <c r="D350" s="15"/>
      <c r="E350" s="16"/>
      <c r="F350" s="15"/>
      <c r="G350" s="18"/>
      <c r="H350" s="18" t="str">
        <f t="shared" si="25"/>
        <v/>
      </c>
      <c r="I350" s="18"/>
      <c r="J350" s="18" t="str">
        <f t="shared" si="26"/>
        <v/>
      </c>
      <c r="K350" s="18"/>
      <c r="L350" s="19" t="str">
        <f t="shared" si="27"/>
        <v/>
      </c>
      <c r="M350" s="18"/>
      <c r="N350" s="19" t="str">
        <f t="shared" si="28"/>
        <v/>
      </c>
      <c r="O350" s="15"/>
      <c r="P350" s="21" t="str">
        <f t="shared" si="29"/>
        <v/>
      </c>
    </row>
    <row r="351" spans="2:16" x14ac:dyDescent="0.2">
      <c r="B351" s="13" t="str">
        <f>IF(D351="","",COUNTA($D$5:D351))</f>
        <v/>
      </c>
      <c r="C351" s="14"/>
      <c r="D351" s="15"/>
      <c r="E351" s="16"/>
      <c r="F351" s="15"/>
      <c r="G351" s="18"/>
      <c r="H351" s="18" t="str">
        <f t="shared" si="25"/>
        <v/>
      </c>
      <c r="I351" s="18"/>
      <c r="J351" s="18" t="str">
        <f t="shared" si="26"/>
        <v/>
      </c>
      <c r="K351" s="18"/>
      <c r="L351" s="19" t="str">
        <f t="shared" si="27"/>
        <v/>
      </c>
      <c r="M351" s="18"/>
      <c r="N351" s="19" t="str">
        <f t="shared" si="28"/>
        <v/>
      </c>
      <c r="O351" s="15"/>
      <c r="P351" s="21" t="str">
        <f t="shared" si="29"/>
        <v/>
      </c>
    </row>
    <row r="352" spans="2:16" x14ac:dyDescent="0.2">
      <c r="B352" s="13" t="str">
        <f>IF(D352="","",COUNTA($D$5:D352))</f>
        <v/>
      </c>
      <c r="C352" s="14"/>
      <c r="D352" s="15"/>
      <c r="E352" s="16"/>
      <c r="F352" s="15"/>
      <c r="G352" s="18"/>
      <c r="H352" s="18" t="str">
        <f t="shared" si="25"/>
        <v/>
      </c>
      <c r="I352" s="18"/>
      <c r="J352" s="18" t="str">
        <f t="shared" si="26"/>
        <v/>
      </c>
      <c r="K352" s="18"/>
      <c r="L352" s="19" t="str">
        <f t="shared" si="27"/>
        <v/>
      </c>
      <c r="M352" s="18"/>
      <c r="N352" s="19" t="str">
        <f t="shared" si="28"/>
        <v/>
      </c>
      <c r="O352" s="15"/>
      <c r="P352" s="21" t="str">
        <f t="shared" si="29"/>
        <v/>
      </c>
    </row>
    <row r="353" spans="2:16" x14ac:dyDescent="0.2">
      <c r="B353" s="13" t="str">
        <f>IF(D353="","",COUNTA($D$5:D353))</f>
        <v/>
      </c>
      <c r="C353" s="14"/>
      <c r="D353" s="15"/>
      <c r="E353" s="16"/>
      <c r="F353" s="15"/>
      <c r="G353" s="18"/>
      <c r="H353" s="18" t="str">
        <f t="shared" si="25"/>
        <v/>
      </c>
      <c r="I353" s="18"/>
      <c r="J353" s="18" t="str">
        <f t="shared" si="26"/>
        <v/>
      </c>
      <c r="K353" s="18"/>
      <c r="L353" s="19" t="str">
        <f t="shared" si="27"/>
        <v/>
      </c>
      <c r="M353" s="18"/>
      <c r="N353" s="19" t="str">
        <f t="shared" si="28"/>
        <v/>
      </c>
      <c r="O353" s="15"/>
      <c r="P353" s="21" t="str">
        <f t="shared" si="29"/>
        <v/>
      </c>
    </row>
    <row r="354" spans="2:16" x14ac:dyDescent="0.2">
      <c r="B354" s="13" t="str">
        <f>IF(D354="","",COUNTA($D$5:D354))</f>
        <v/>
      </c>
      <c r="C354" s="14"/>
      <c r="D354" s="15"/>
      <c r="E354" s="16"/>
      <c r="F354" s="15"/>
      <c r="G354" s="18"/>
      <c r="H354" s="18" t="str">
        <f t="shared" si="25"/>
        <v/>
      </c>
      <c r="I354" s="18"/>
      <c r="J354" s="18" t="str">
        <f t="shared" si="26"/>
        <v/>
      </c>
      <c r="K354" s="18"/>
      <c r="L354" s="19" t="str">
        <f t="shared" si="27"/>
        <v/>
      </c>
      <c r="M354" s="18"/>
      <c r="N354" s="19" t="str">
        <f t="shared" si="28"/>
        <v/>
      </c>
      <c r="O354" s="15"/>
      <c r="P354" s="21" t="str">
        <f t="shared" si="29"/>
        <v/>
      </c>
    </row>
    <row r="355" spans="2:16" x14ac:dyDescent="0.2">
      <c r="B355" s="13" t="str">
        <f>IF(D355="","",COUNTA($D$5:D355))</f>
        <v/>
      </c>
      <c r="C355" s="14"/>
      <c r="D355" s="15"/>
      <c r="E355" s="16"/>
      <c r="F355" s="15"/>
      <c r="G355" s="18"/>
      <c r="H355" s="18" t="str">
        <f t="shared" si="25"/>
        <v/>
      </c>
      <c r="I355" s="18"/>
      <c r="J355" s="18" t="str">
        <f t="shared" si="26"/>
        <v/>
      </c>
      <c r="K355" s="18"/>
      <c r="L355" s="19" t="str">
        <f t="shared" si="27"/>
        <v/>
      </c>
      <c r="M355" s="18"/>
      <c r="N355" s="19" t="str">
        <f t="shared" si="28"/>
        <v/>
      </c>
      <c r="O355" s="15"/>
      <c r="P355" s="21" t="str">
        <f t="shared" si="29"/>
        <v/>
      </c>
    </row>
    <row r="356" spans="2:16" x14ac:dyDescent="0.2">
      <c r="B356" s="13" t="str">
        <f>IF(D356="","",COUNTA($D$5:D356))</f>
        <v/>
      </c>
      <c r="C356" s="14"/>
      <c r="D356" s="15"/>
      <c r="E356" s="16"/>
      <c r="F356" s="15"/>
      <c r="G356" s="18"/>
      <c r="H356" s="18" t="str">
        <f t="shared" si="25"/>
        <v/>
      </c>
      <c r="I356" s="18"/>
      <c r="J356" s="18" t="str">
        <f t="shared" si="26"/>
        <v/>
      </c>
      <c r="K356" s="18"/>
      <c r="L356" s="19" t="str">
        <f t="shared" si="27"/>
        <v/>
      </c>
      <c r="M356" s="18"/>
      <c r="N356" s="19" t="str">
        <f t="shared" si="28"/>
        <v/>
      </c>
      <c r="O356" s="15"/>
      <c r="P356" s="21" t="str">
        <f t="shared" si="29"/>
        <v/>
      </c>
    </row>
    <row r="357" spans="2:16" x14ac:dyDescent="0.2">
      <c r="B357" s="13" t="str">
        <f>IF(D357="","",COUNTA($D$5:D357))</f>
        <v/>
      </c>
      <c r="C357" s="14"/>
      <c r="D357" s="15"/>
      <c r="E357" s="16"/>
      <c r="F357" s="15"/>
      <c r="G357" s="18"/>
      <c r="H357" s="18" t="str">
        <f t="shared" si="25"/>
        <v/>
      </c>
      <c r="I357" s="18"/>
      <c r="J357" s="18" t="str">
        <f t="shared" si="26"/>
        <v/>
      </c>
      <c r="K357" s="18"/>
      <c r="L357" s="19" t="str">
        <f t="shared" si="27"/>
        <v/>
      </c>
      <c r="M357" s="18"/>
      <c r="N357" s="19" t="str">
        <f t="shared" si="28"/>
        <v/>
      </c>
      <c r="O357" s="15"/>
      <c r="P357" s="21" t="str">
        <f t="shared" si="29"/>
        <v/>
      </c>
    </row>
    <row r="358" spans="2:16" x14ac:dyDescent="0.2">
      <c r="B358" s="13" t="str">
        <f>IF(D358="","",COUNTA($D$5:D358))</f>
        <v/>
      </c>
      <c r="C358" s="14"/>
      <c r="D358" s="15"/>
      <c r="E358" s="16"/>
      <c r="F358" s="15"/>
      <c r="G358" s="18"/>
      <c r="H358" s="18" t="str">
        <f t="shared" si="25"/>
        <v/>
      </c>
      <c r="I358" s="18"/>
      <c r="J358" s="18" t="str">
        <f t="shared" si="26"/>
        <v/>
      </c>
      <c r="K358" s="18"/>
      <c r="L358" s="19" t="str">
        <f t="shared" si="27"/>
        <v/>
      </c>
      <c r="M358" s="18"/>
      <c r="N358" s="19" t="str">
        <f t="shared" si="28"/>
        <v/>
      </c>
      <c r="O358" s="15"/>
      <c r="P358" s="21" t="str">
        <f t="shared" si="29"/>
        <v/>
      </c>
    </row>
    <row r="359" spans="2:16" x14ac:dyDescent="0.2">
      <c r="B359" s="13" t="str">
        <f>IF(D359="","",COUNTA($D$5:D359))</f>
        <v/>
      </c>
      <c r="C359" s="14"/>
      <c r="D359" s="15"/>
      <c r="E359" s="16"/>
      <c r="F359" s="15"/>
      <c r="G359" s="18"/>
      <c r="H359" s="18" t="str">
        <f t="shared" si="25"/>
        <v/>
      </c>
      <c r="I359" s="18"/>
      <c r="J359" s="18" t="str">
        <f t="shared" si="26"/>
        <v/>
      </c>
      <c r="K359" s="18"/>
      <c r="L359" s="19" t="str">
        <f t="shared" si="27"/>
        <v/>
      </c>
      <c r="M359" s="18"/>
      <c r="N359" s="19" t="str">
        <f t="shared" si="28"/>
        <v/>
      </c>
      <c r="O359" s="15"/>
      <c r="P359" s="21" t="str">
        <f t="shared" si="29"/>
        <v/>
      </c>
    </row>
    <row r="360" spans="2:16" x14ac:dyDescent="0.2">
      <c r="B360" s="13" t="str">
        <f>IF(D360="","",COUNTA($D$5:D360))</f>
        <v/>
      </c>
      <c r="C360" s="14"/>
      <c r="D360" s="15"/>
      <c r="E360" s="16"/>
      <c r="F360" s="15"/>
      <c r="G360" s="18"/>
      <c r="H360" s="18" t="str">
        <f t="shared" si="25"/>
        <v/>
      </c>
      <c r="I360" s="18"/>
      <c r="J360" s="18" t="str">
        <f t="shared" si="26"/>
        <v/>
      </c>
      <c r="K360" s="18"/>
      <c r="L360" s="19" t="str">
        <f t="shared" si="27"/>
        <v/>
      </c>
      <c r="M360" s="18"/>
      <c r="N360" s="19" t="str">
        <f t="shared" si="28"/>
        <v/>
      </c>
      <c r="O360" s="15"/>
      <c r="P360" s="21" t="str">
        <f t="shared" si="29"/>
        <v/>
      </c>
    </row>
    <row r="361" spans="2:16" x14ac:dyDescent="0.2">
      <c r="B361" s="13" t="str">
        <f>IF(D361="","",COUNTA($D$5:D361))</f>
        <v/>
      </c>
      <c r="C361" s="14"/>
      <c r="D361" s="15"/>
      <c r="E361" s="16"/>
      <c r="F361" s="15"/>
      <c r="G361" s="18"/>
      <c r="H361" s="18" t="str">
        <f t="shared" si="25"/>
        <v/>
      </c>
      <c r="I361" s="18"/>
      <c r="J361" s="18" t="str">
        <f t="shared" si="26"/>
        <v/>
      </c>
      <c r="K361" s="18"/>
      <c r="L361" s="19" t="str">
        <f t="shared" si="27"/>
        <v/>
      </c>
      <c r="M361" s="18"/>
      <c r="N361" s="19" t="str">
        <f t="shared" si="28"/>
        <v/>
      </c>
      <c r="O361" s="15"/>
      <c r="P361" s="21" t="str">
        <f t="shared" si="29"/>
        <v/>
      </c>
    </row>
    <row r="362" spans="2:16" x14ac:dyDescent="0.2">
      <c r="B362" s="13" t="str">
        <f>IF(D362="","",COUNTA($D$5:D362))</f>
        <v/>
      </c>
      <c r="C362" s="14"/>
      <c r="D362" s="15"/>
      <c r="E362" s="16"/>
      <c r="F362" s="15"/>
      <c r="G362" s="18"/>
      <c r="H362" s="18" t="str">
        <f t="shared" si="25"/>
        <v/>
      </c>
      <c r="I362" s="18"/>
      <c r="J362" s="18" t="str">
        <f t="shared" si="26"/>
        <v/>
      </c>
      <c r="K362" s="18"/>
      <c r="L362" s="19" t="str">
        <f t="shared" si="27"/>
        <v/>
      </c>
      <c r="M362" s="18"/>
      <c r="N362" s="19" t="str">
        <f t="shared" si="28"/>
        <v/>
      </c>
      <c r="O362" s="15"/>
      <c r="P362" s="21" t="str">
        <f t="shared" si="29"/>
        <v/>
      </c>
    </row>
    <row r="363" spans="2:16" x14ac:dyDescent="0.2">
      <c r="B363" s="13" t="str">
        <f>IF(D363="","",COUNTA($D$5:D363))</f>
        <v/>
      </c>
      <c r="C363" s="14"/>
      <c r="D363" s="15"/>
      <c r="E363" s="16"/>
      <c r="F363" s="15"/>
      <c r="G363" s="18"/>
      <c r="H363" s="18" t="str">
        <f t="shared" si="25"/>
        <v/>
      </c>
      <c r="I363" s="18"/>
      <c r="J363" s="18" t="str">
        <f t="shared" si="26"/>
        <v/>
      </c>
      <c r="K363" s="18"/>
      <c r="L363" s="19" t="str">
        <f t="shared" si="27"/>
        <v/>
      </c>
      <c r="M363" s="18"/>
      <c r="N363" s="19" t="str">
        <f t="shared" si="28"/>
        <v/>
      </c>
      <c r="O363" s="15"/>
      <c r="P363" s="21" t="str">
        <f t="shared" si="29"/>
        <v/>
      </c>
    </row>
    <row r="364" spans="2:16" x14ac:dyDescent="0.2">
      <c r="B364" s="13" t="str">
        <f>IF(D364="","",COUNTA($D$5:D364))</f>
        <v/>
      </c>
      <c r="C364" s="14"/>
      <c r="D364" s="15"/>
      <c r="E364" s="16"/>
      <c r="F364" s="15"/>
      <c r="G364" s="18"/>
      <c r="H364" s="18" t="str">
        <f t="shared" si="25"/>
        <v/>
      </c>
      <c r="I364" s="18"/>
      <c r="J364" s="18" t="str">
        <f t="shared" si="26"/>
        <v/>
      </c>
      <c r="K364" s="18"/>
      <c r="L364" s="19" t="str">
        <f t="shared" si="27"/>
        <v/>
      </c>
      <c r="M364" s="18"/>
      <c r="N364" s="19" t="str">
        <f t="shared" si="28"/>
        <v/>
      </c>
      <c r="O364" s="15"/>
      <c r="P364" s="21" t="str">
        <f t="shared" si="29"/>
        <v/>
      </c>
    </row>
    <row r="365" spans="2:16" x14ac:dyDescent="0.2">
      <c r="B365" s="13" t="str">
        <f>IF(D365="","",COUNTA($D$5:D365))</f>
        <v/>
      </c>
      <c r="C365" s="14"/>
      <c r="D365" s="15"/>
      <c r="E365" s="16"/>
      <c r="F365" s="15"/>
      <c r="G365" s="18"/>
      <c r="H365" s="18" t="str">
        <f t="shared" si="25"/>
        <v/>
      </c>
      <c r="I365" s="18"/>
      <c r="J365" s="18" t="str">
        <f t="shared" si="26"/>
        <v/>
      </c>
      <c r="K365" s="18"/>
      <c r="L365" s="19" t="str">
        <f t="shared" si="27"/>
        <v/>
      </c>
      <c r="M365" s="18"/>
      <c r="N365" s="19" t="str">
        <f t="shared" si="28"/>
        <v/>
      </c>
      <c r="O365" s="15"/>
      <c r="P365" s="21" t="str">
        <f t="shared" si="29"/>
        <v/>
      </c>
    </row>
    <row r="366" spans="2:16" x14ac:dyDescent="0.2">
      <c r="B366" s="13" t="str">
        <f>IF(D366="","",COUNTA($D$5:D366))</f>
        <v/>
      </c>
      <c r="C366" s="14"/>
      <c r="D366" s="15"/>
      <c r="E366" s="16"/>
      <c r="F366" s="15"/>
      <c r="G366" s="18"/>
      <c r="H366" s="18" t="str">
        <f t="shared" si="25"/>
        <v/>
      </c>
      <c r="I366" s="18"/>
      <c r="J366" s="18" t="str">
        <f t="shared" si="26"/>
        <v/>
      </c>
      <c r="K366" s="18"/>
      <c r="L366" s="19" t="str">
        <f t="shared" si="27"/>
        <v/>
      </c>
      <c r="M366" s="18"/>
      <c r="N366" s="19" t="str">
        <f t="shared" si="28"/>
        <v/>
      </c>
      <c r="O366" s="15"/>
      <c r="P366" s="21" t="str">
        <f t="shared" si="29"/>
        <v/>
      </c>
    </row>
    <row r="367" spans="2:16" x14ac:dyDescent="0.2">
      <c r="B367" s="13" t="str">
        <f>IF(D367="","",COUNTA($D$5:D367))</f>
        <v/>
      </c>
      <c r="C367" s="14"/>
      <c r="D367" s="15"/>
      <c r="E367" s="16"/>
      <c r="F367" s="15"/>
      <c r="G367" s="18"/>
      <c r="H367" s="18" t="str">
        <f t="shared" si="25"/>
        <v/>
      </c>
      <c r="I367" s="18"/>
      <c r="J367" s="18" t="str">
        <f t="shared" si="26"/>
        <v/>
      </c>
      <c r="K367" s="18"/>
      <c r="L367" s="19" t="str">
        <f t="shared" si="27"/>
        <v/>
      </c>
      <c r="M367" s="18"/>
      <c r="N367" s="19" t="str">
        <f t="shared" si="28"/>
        <v/>
      </c>
      <c r="O367" s="15"/>
      <c r="P367" s="21" t="str">
        <f t="shared" si="29"/>
        <v/>
      </c>
    </row>
    <row r="368" spans="2:16" x14ac:dyDescent="0.2">
      <c r="B368" s="13" t="str">
        <f>IF(D368="","",COUNTA($D$5:D368))</f>
        <v/>
      </c>
      <c r="C368" s="14"/>
      <c r="D368" s="15"/>
      <c r="E368" s="16"/>
      <c r="F368" s="15"/>
      <c r="G368" s="18"/>
      <c r="H368" s="18" t="str">
        <f t="shared" si="25"/>
        <v/>
      </c>
      <c r="I368" s="18"/>
      <c r="J368" s="18" t="str">
        <f t="shared" si="26"/>
        <v/>
      </c>
      <c r="K368" s="18"/>
      <c r="L368" s="19" t="str">
        <f t="shared" si="27"/>
        <v/>
      </c>
      <c r="M368" s="18"/>
      <c r="N368" s="19" t="str">
        <f t="shared" si="28"/>
        <v/>
      </c>
      <c r="O368" s="15"/>
      <c r="P368" s="21" t="str">
        <f t="shared" si="29"/>
        <v/>
      </c>
    </row>
    <row r="369" spans="2:16" x14ac:dyDescent="0.2">
      <c r="B369" s="13" t="str">
        <f>IF(D369="","",COUNTA($D$5:D369))</f>
        <v/>
      </c>
      <c r="C369" s="14"/>
      <c r="D369" s="15"/>
      <c r="E369" s="16"/>
      <c r="F369" s="15"/>
      <c r="G369" s="18"/>
      <c r="H369" s="18" t="str">
        <f t="shared" si="25"/>
        <v/>
      </c>
      <c r="I369" s="18"/>
      <c r="J369" s="18" t="str">
        <f t="shared" si="26"/>
        <v/>
      </c>
      <c r="K369" s="18"/>
      <c r="L369" s="19" t="str">
        <f t="shared" si="27"/>
        <v/>
      </c>
      <c r="M369" s="18"/>
      <c r="N369" s="19" t="str">
        <f t="shared" si="28"/>
        <v/>
      </c>
      <c r="O369" s="15"/>
      <c r="P369" s="21" t="str">
        <f t="shared" si="29"/>
        <v/>
      </c>
    </row>
    <row r="370" spans="2:16" x14ac:dyDescent="0.2">
      <c r="B370" s="13" t="str">
        <f>IF(D370="","",COUNTA($D$5:D370))</f>
        <v/>
      </c>
      <c r="C370" s="14"/>
      <c r="D370" s="15"/>
      <c r="E370" s="16"/>
      <c r="F370" s="15"/>
      <c r="G370" s="18"/>
      <c r="H370" s="18" t="str">
        <f t="shared" si="25"/>
        <v/>
      </c>
      <c r="I370" s="18"/>
      <c r="J370" s="18" t="str">
        <f t="shared" si="26"/>
        <v/>
      </c>
      <c r="K370" s="18"/>
      <c r="L370" s="19" t="str">
        <f t="shared" si="27"/>
        <v/>
      </c>
      <c r="M370" s="18"/>
      <c r="N370" s="19" t="str">
        <f t="shared" si="28"/>
        <v/>
      </c>
      <c r="O370" s="15"/>
      <c r="P370" s="21" t="str">
        <f t="shared" si="29"/>
        <v/>
      </c>
    </row>
    <row r="371" spans="2:16" x14ac:dyDescent="0.2">
      <c r="B371" s="13" t="str">
        <f>IF(D371="","",COUNTA($D$5:D371))</f>
        <v/>
      </c>
      <c r="C371" s="14"/>
      <c r="D371" s="15"/>
      <c r="E371" s="16"/>
      <c r="F371" s="15"/>
      <c r="G371" s="18"/>
      <c r="H371" s="18" t="str">
        <f t="shared" si="25"/>
        <v/>
      </c>
      <c r="I371" s="18"/>
      <c r="J371" s="18" t="str">
        <f t="shared" si="26"/>
        <v/>
      </c>
      <c r="K371" s="18"/>
      <c r="L371" s="19" t="str">
        <f t="shared" si="27"/>
        <v/>
      </c>
      <c r="M371" s="18"/>
      <c r="N371" s="19" t="str">
        <f t="shared" si="28"/>
        <v/>
      </c>
      <c r="O371" s="15"/>
      <c r="P371" s="21" t="str">
        <f t="shared" si="29"/>
        <v/>
      </c>
    </row>
    <row r="372" spans="2:16" x14ac:dyDescent="0.2">
      <c r="B372" s="13" t="str">
        <f>IF(D372="","",COUNTA($D$5:D372))</f>
        <v/>
      </c>
      <c r="C372" s="14"/>
      <c r="D372" s="15"/>
      <c r="E372" s="16"/>
      <c r="F372" s="15"/>
      <c r="G372" s="18"/>
      <c r="H372" s="18" t="str">
        <f t="shared" si="25"/>
        <v/>
      </c>
      <c r="I372" s="18"/>
      <c r="J372" s="18" t="str">
        <f t="shared" si="26"/>
        <v/>
      </c>
      <c r="K372" s="18"/>
      <c r="L372" s="19" t="str">
        <f t="shared" si="27"/>
        <v/>
      </c>
      <c r="M372" s="18"/>
      <c r="N372" s="19" t="str">
        <f t="shared" si="28"/>
        <v/>
      </c>
      <c r="O372" s="15"/>
      <c r="P372" s="21" t="str">
        <f t="shared" si="29"/>
        <v/>
      </c>
    </row>
    <row r="373" spans="2:16" x14ac:dyDescent="0.2">
      <c r="B373" s="13" t="str">
        <f>IF(D373="","",COUNTA($D$5:D373))</f>
        <v/>
      </c>
      <c r="C373" s="14"/>
      <c r="D373" s="15"/>
      <c r="E373" s="16"/>
      <c r="F373" s="15"/>
      <c r="G373" s="18"/>
      <c r="H373" s="18" t="str">
        <f t="shared" si="25"/>
        <v/>
      </c>
      <c r="I373" s="18"/>
      <c r="J373" s="18" t="str">
        <f t="shared" si="26"/>
        <v/>
      </c>
      <c r="K373" s="18"/>
      <c r="L373" s="19" t="str">
        <f t="shared" si="27"/>
        <v/>
      </c>
      <c r="M373" s="18"/>
      <c r="N373" s="19" t="str">
        <f t="shared" si="28"/>
        <v/>
      </c>
      <c r="O373" s="15"/>
      <c r="P373" s="21" t="str">
        <f t="shared" si="29"/>
        <v/>
      </c>
    </row>
    <row r="374" spans="2:16" x14ac:dyDescent="0.2">
      <c r="B374" s="13" t="str">
        <f>IF(D374="","",COUNTA($D$5:D374))</f>
        <v/>
      </c>
      <c r="C374" s="14"/>
      <c r="D374" s="15"/>
      <c r="E374" s="16"/>
      <c r="F374" s="15"/>
      <c r="G374" s="18"/>
      <c r="H374" s="18" t="str">
        <f t="shared" si="25"/>
        <v/>
      </c>
      <c r="I374" s="18"/>
      <c r="J374" s="18" t="str">
        <f t="shared" si="26"/>
        <v/>
      </c>
      <c r="K374" s="18"/>
      <c r="L374" s="19" t="str">
        <f t="shared" si="27"/>
        <v/>
      </c>
      <c r="M374" s="18"/>
      <c r="N374" s="19" t="str">
        <f t="shared" si="28"/>
        <v/>
      </c>
      <c r="O374" s="15"/>
      <c r="P374" s="21" t="str">
        <f t="shared" si="29"/>
        <v/>
      </c>
    </row>
    <row r="375" spans="2:16" x14ac:dyDescent="0.2">
      <c r="B375" s="13" t="str">
        <f>IF(D375="","",COUNTA($D$5:D375))</f>
        <v/>
      </c>
      <c r="C375" s="14"/>
      <c r="D375" s="15"/>
      <c r="E375" s="16"/>
      <c r="F375" s="15"/>
      <c r="G375" s="18"/>
      <c r="H375" s="18" t="str">
        <f t="shared" si="25"/>
        <v/>
      </c>
      <c r="I375" s="18"/>
      <c r="J375" s="18" t="str">
        <f t="shared" si="26"/>
        <v/>
      </c>
      <c r="K375" s="18"/>
      <c r="L375" s="19" t="str">
        <f t="shared" si="27"/>
        <v/>
      </c>
      <c r="M375" s="18"/>
      <c r="N375" s="19" t="str">
        <f t="shared" si="28"/>
        <v/>
      </c>
      <c r="O375" s="15"/>
      <c r="P375" s="21" t="str">
        <f t="shared" si="29"/>
        <v/>
      </c>
    </row>
    <row r="376" spans="2:16" x14ac:dyDescent="0.2">
      <c r="B376" s="13" t="str">
        <f>IF(D376="","",COUNTA($D$5:D376))</f>
        <v/>
      </c>
      <c r="C376" s="14"/>
      <c r="D376" s="15"/>
      <c r="E376" s="16"/>
      <c r="F376" s="15"/>
      <c r="G376" s="18"/>
      <c r="H376" s="18" t="str">
        <f t="shared" si="25"/>
        <v/>
      </c>
      <c r="I376" s="18"/>
      <c r="J376" s="18" t="str">
        <f t="shared" si="26"/>
        <v/>
      </c>
      <c r="K376" s="18"/>
      <c r="L376" s="19" t="str">
        <f t="shared" si="27"/>
        <v/>
      </c>
      <c r="M376" s="18"/>
      <c r="N376" s="19" t="str">
        <f t="shared" si="28"/>
        <v/>
      </c>
      <c r="O376" s="15"/>
      <c r="P376" s="21" t="str">
        <f t="shared" si="29"/>
        <v/>
      </c>
    </row>
    <row r="377" spans="2:16" x14ac:dyDescent="0.2">
      <c r="B377" s="13" t="str">
        <f>IF(D377="","",COUNTA($D$5:D377))</f>
        <v/>
      </c>
      <c r="C377" s="14"/>
      <c r="D377" s="15"/>
      <c r="E377" s="16"/>
      <c r="F377" s="15"/>
      <c r="G377" s="18"/>
      <c r="H377" s="18" t="str">
        <f t="shared" si="25"/>
        <v/>
      </c>
      <c r="I377" s="18"/>
      <c r="J377" s="18" t="str">
        <f t="shared" si="26"/>
        <v/>
      </c>
      <c r="K377" s="18"/>
      <c r="L377" s="19" t="str">
        <f t="shared" si="27"/>
        <v/>
      </c>
      <c r="M377" s="18"/>
      <c r="N377" s="19" t="str">
        <f t="shared" si="28"/>
        <v/>
      </c>
      <c r="O377" s="15"/>
      <c r="P377" s="21" t="str">
        <f t="shared" si="29"/>
        <v/>
      </c>
    </row>
    <row r="378" spans="2:16" x14ac:dyDescent="0.2">
      <c r="B378" s="13" t="str">
        <f>IF(D378="","",COUNTA($D$5:D378))</f>
        <v/>
      </c>
      <c r="C378" s="14"/>
      <c r="D378" s="15"/>
      <c r="E378" s="16"/>
      <c r="F378" s="15"/>
      <c r="G378" s="18"/>
      <c r="H378" s="18" t="str">
        <f t="shared" si="25"/>
        <v/>
      </c>
      <c r="I378" s="18"/>
      <c r="J378" s="18" t="str">
        <f t="shared" si="26"/>
        <v/>
      </c>
      <c r="K378" s="18"/>
      <c r="L378" s="19" t="str">
        <f t="shared" si="27"/>
        <v/>
      </c>
      <c r="M378" s="18"/>
      <c r="N378" s="19" t="str">
        <f t="shared" si="28"/>
        <v/>
      </c>
      <c r="O378" s="15"/>
      <c r="P378" s="21" t="str">
        <f t="shared" si="29"/>
        <v/>
      </c>
    </row>
    <row r="379" spans="2:16" x14ac:dyDescent="0.2">
      <c r="B379" s="13" t="str">
        <f>IF(D379="","",COUNTA($D$5:D379))</f>
        <v/>
      </c>
      <c r="C379" s="14"/>
      <c r="D379" s="15"/>
      <c r="E379" s="16"/>
      <c r="F379" s="15"/>
      <c r="G379" s="18"/>
      <c r="H379" s="18" t="str">
        <f t="shared" si="25"/>
        <v/>
      </c>
      <c r="I379" s="18"/>
      <c r="J379" s="18" t="str">
        <f t="shared" si="26"/>
        <v/>
      </c>
      <c r="K379" s="18"/>
      <c r="L379" s="19" t="str">
        <f t="shared" si="27"/>
        <v/>
      </c>
      <c r="M379" s="18"/>
      <c r="N379" s="19" t="str">
        <f t="shared" si="28"/>
        <v/>
      </c>
      <c r="O379" s="15"/>
      <c r="P379" s="21" t="str">
        <f t="shared" si="29"/>
        <v/>
      </c>
    </row>
    <row r="380" spans="2:16" x14ac:dyDescent="0.2">
      <c r="B380" s="13" t="str">
        <f>IF(D380="","",COUNTA($D$5:D380))</f>
        <v/>
      </c>
      <c r="C380" s="14"/>
      <c r="D380" s="15"/>
      <c r="E380" s="16"/>
      <c r="F380" s="15"/>
      <c r="G380" s="18"/>
      <c r="H380" s="18" t="str">
        <f t="shared" si="25"/>
        <v/>
      </c>
      <c r="I380" s="18"/>
      <c r="J380" s="18" t="str">
        <f t="shared" si="26"/>
        <v/>
      </c>
      <c r="K380" s="18"/>
      <c r="L380" s="19" t="str">
        <f t="shared" si="27"/>
        <v/>
      </c>
      <c r="M380" s="18"/>
      <c r="N380" s="19" t="str">
        <f t="shared" si="28"/>
        <v/>
      </c>
      <c r="O380" s="15"/>
      <c r="P380" s="21" t="str">
        <f t="shared" si="29"/>
        <v/>
      </c>
    </row>
    <row r="381" spans="2:16" x14ac:dyDescent="0.2">
      <c r="B381" s="13" t="str">
        <f>IF(D381="","",COUNTA($D$5:D381))</f>
        <v/>
      </c>
      <c r="C381" s="14"/>
      <c r="D381" s="15"/>
      <c r="E381" s="16"/>
      <c r="F381" s="15"/>
      <c r="G381" s="18"/>
      <c r="H381" s="18" t="str">
        <f t="shared" si="25"/>
        <v/>
      </c>
      <c r="I381" s="18"/>
      <c r="J381" s="18" t="str">
        <f t="shared" si="26"/>
        <v/>
      </c>
      <c r="K381" s="18"/>
      <c r="L381" s="19" t="str">
        <f t="shared" si="27"/>
        <v/>
      </c>
      <c r="M381" s="18"/>
      <c r="N381" s="19" t="str">
        <f t="shared" si="28"/>
        <v/>
      </c>
      <c r="O381" s="15"/>
      <c r="P381" s="21" t="str">
        <f t="shared" si="29"/>
        <v/>
      </c>
    </row>
    <row r="382" spans="2:16" x14ac:dyDescent="0.2">
      <c r="B382" s="13" t="str">
        <f>IF(D382="","",COUNTA($D$5:D382))</f>
        <v/>
      </c>
      <c r="C382" s="14"/>
      <c r="D382" s="15"/>
      <c r="E382" s="16"/>
      <c r="F382" s="15"/>
      <c r="G382" s="18"/>
      <c r="H382" s="18" t="str">
        <f t="shared" si="25"/>
        <v/>
      </c>
      <c r="I382" s="18"/>
      <c r="J382" s="18" t="str">
        <f t="shared" si="26"/>
        <v/>
      </c>
      <c r="K382" s="18"/>
      <c r="L382" s="19" t="str">
        <f t="shared" si="27"/>
        <v/>
      </c>
      <c r="M382" s="18"/>
      <c r="N382" s="19" t="str">
        <f t="shared" si="28"/>
        <v/>
      </c>
      <c r="O382" s="15"/>
      <c r="P382" s="21" t="str">
        <f t="shared" si="29"/>
        <v/>
      </c>
    </row>
    <row r="383" spans="2:16" x14ac:dyDescent="0.2">
      <c r="B383" s="13" t="str">
        <f>IF(D383="","",COUNTA($D$5:D383))</f>
        <v/>
      </c>
      <c r="C383" s="14"/>
      <c r="D383" s="15"/>
      <c r="E383" s="16"/>
      <c r="F383" s="15"/>
      <c r="G383" s="18"/>
      <c r="H383" s="18" t="str">
        <f t="shared" si="25"/>
        <v/>
      </c>
      <c r="I383" s="18"/>
      <c r="J383" s="18" t="str">
        <f t="shared" si="26"/>
        <v/>
      </c>
      <c r="K383" s="18"/>
      <c r="L383" s="19" t="str">
        <f t="shared" si="27"/>
        <v/>
      </c>
      <c r="M383" s="18"/>
      <c r="N383" s="19" t="str">
        <f t="shared" si="28"/>
        <v/>
      </c>
      <c r="O383" s="15"/>
      <c r="P383" s="21" t="str">
        <f t="shared" si="29"/>
        <v/>
      </c>
    </row>
    <row r="384" spans="2:16" x14ac:dyDescent="0.2">
      <c r="B384" s="13" t="str">
        <f>IF(D384="","",COUNTA($D$5:D384))</f>
        <v/>
      </c>
      <c r="C384" s="14"/>
      <c r="D384" s="15"/>
      <c r="E384" s="16"/>
      <c r="F384" s="15"/>
      <c r="G384" s="18"/>
      <c r="H384" s="18" t="str">
        <f t="shared" si="25"/>
        <v/>
      </c>
      <c r="I384" s="18"/>
      <c r="J384" s="18" t="str">
        <f t="shared" si="26"/>
        <v/>
      </c>
      <c r="K384" s="18"/>
      <c r="L384" s="19" t="str">
        <f t="shared" si="27"/>
        <v/>
      </c>
      <c r="M384" s="18"/>
      <c r="N384" s="19" t="str">
        <f t="shared" si="28"/>
        <v/>
      </c>
      <c r="O384" s="15"/>
      <c r="P384" s="21" t="str">
        <f t="shared" si="29"/>
        <v/>
      </c>
    </row>
    <row r="385" spans="2:16" x14ac:dyDescent="0.2">
      <c r="B385" s="13" t="str">
        <f>IF(D385="","",COUNTA($D$5:D385))</f>
        <v/>
      </c>
      <c r="C385" s="14"/>
      <c r="D385" s="15"/>
      <c r="E385" s="16"/>
      <c r="F385" s="15"/>
      <c r="G385" s="18"/>
      <c r="H385" s="18" t="str">
        <f t="shared" si="25"/>
        <v/>
      </c>
      <c r="I385" s="18"/>
      <c r="J385" s="18" t="str">
        <f t="shared" si="26"/>
        <v/>
      </c>
      <c r="K385" s="18"/>
      <c r="L385" s="19" t="str">
        <f t="shared" si="27"/>
        <v/>
      </c>
      <c r="M385" s="18"/>
      <c r="N385" s="19" t="str">
        <f t="shared" si="28"/>
        <v/>
      </c>
      <c r="O385" s="15"/>
      <c r="P385" s="21" t="str">
        <f t="shared" si="29"/>
        <v/>
      </c>
    </row>
    <row r="386" spans="2:16" x14ac:dyDescent="0.2">
      <c r="B386" s="13" t="str">
        <f>IF(D386="","",COUNTA($D$5:D386))</f>
        <v/>
      </c>
      <c r="C386" s="14"/>
      <c r="D386" s="15"/>
      <c r="E386" s="16"/>
      <c r="F386" s="15"/>
      <c r="G386" s="18"/>
      <c r="H386" s="18" t="str">
        <f t="shared" si="25"/>
        <v/>
      </c>
      <c r="I386" s="18"/>
      <c r="J386" s="18" t="str">
        <f t="shared" si="26"/>
        <v/>
      </c>
      <c r="K386" s="18"/>
      <c r="L386" s="19" t="str">
        <f t="shared" si="27"/>
        <v/>
      </c>
      <c r="M386" s="18"/>
      <c r="N386" s="19" t="str">
        <f t="shared" si="28"/>
        <v/>
      </c>
      <c r="O386" s="15"/>
      <c r="P386" s="21" t="str">
        <f t="shared" si="29"/>
        <v/>
      </c>
    </row>
    <row r="387" spans="2:16" x14ac:dyDescent="0.2">
      <c r="B387" s="13" t="str">
        <f>IF(D387="","",COUNTA($D$5:D387))</f>
        <v/>
      </c>
      <c r="C387" s="14"/>
      <c r="D387" s="15"/>
      <c r="E387" s="16"/>
      <c r="F387" s="15"/>
      <c r="G387" s="18"/>
      <c r="H387" s="18" t="str">
        <f t="shared" si="25"/>
        <v/>
      </c>
      <c r="I387" s="18"/>
      <c r="J387" s="18" t="str">
        <f t="shared" si="26"/>
        <v/>
      </c>
      <c r="K387" s="18"/>
      <c r="L387" s="19" t="str">
        <f t="shared" si="27"/>
        <v/>
      </c>
      <c r="M387" s="18"/>
      <c r="N387" s="19" t="str">
        <f t="shared" si="28"/>
        <v/>
      </c>
      <c r="O387" s="15"/>
      <c r="P387" s="21" t="str">
        <f t="shared" si="29"/>
        <v/>
      </c>
    </row>
    <row r="388" spans="2:16" x14ac:dyDescent="0.2">
      <c r="B388" s="13" t="str">
        <f>IF(D388="","",COUNTA($D$5:D388))</f>
        <v/>
      </c>
      <c r="C388" s="14"/>
      <c r="D388" s="15"/>
      <c r="E388" s="16"/>
      <c r="F388" s="15"/>
      <c r="G388" s="18"/>
      <c r="H388" s="18" t="str">
        <f t="shared" si="25"/>
        <v/>
      </c>
      <c r="I388" s="18"/>
      <c r="J388" s="18" t="str">
        <f t="shared" si="26"/>
        <v/>
      </c>
      <c r="K388" s="18"/>
      <c r="L388" s="19" t="str">
        <f t="shared" si="27"/>
        <v/>
      </c>
      <c r="M388" s="18"/>
      <c r="N388" s="19" t="str">
        <f t="shared" si="28"/>
        <v/>
      </c>
      <c r="O388" s="15"/>
      <c r="P388" s="21" t="str">
        <f t="shared" si="29"/>
        <v/>
      </c>
    </row>
    <row r="389" spans="2:16" x14ac:dyDescent="0.2">
      <c r="B389" s="13" t="str">
        <f>IF(D389="","",COUNTA($D$5:D389))</f>
        <v/>
      </c>
      <c r="C389" s="14"/>
      <c r="D389" s="15"/>
      <c r="E389" s="16"/>
      <c r="F389" s="15"/>
      <c r="G389" s="18"/>
      <c r="H389" s="18" t="str">
        <f t="shared" ref="H389:H452" si="30">IF(G389="","",ROUND(G389*Cota1,2))</f>
        <v/>
      </c>
      <c r="I389" s="18"/>
      <c r="J389" s="18" t="str">
        <f t="shared" ref="J389:J452" si="31">IF(I389="","",ROUND(I389*Cota2,2))</f>
        <v/>
      </c>
      <c r="K389" s="18"/>
      <c r="L389" s="19" t="str">
        <f t="shared" ref="L389:L452" si="32">IF(K389="","",ROUND(K389*Cota1,2))</f>
        <v/>
      </c>
      <c r="M389" s="18"/>
      <c r="N389" s="19" t="str">
        <f t="shared" ref="N389:N452" si="33">IF(D389="","",N(G389)+N(H389)+N(I389)+N(J389)+N(K389)+N(M389))</f>
        <v/>
      </c>
      <c r="O389" s="15"/>
      <c r="P389" s="21" t="str">
        <f t="shared" ref="P389:P452" si="34">IF(AND(C389="",D389=""),"",TRIM(IF(OR(NOT(ISNUMBER(C389)),D389="",E389="",F389=""),"Date incomplete. ","")&amp;IF(COUNTIFS($D$5:$D$1004,D389,$F$5:$F$1004,F389)&gt;1,"Factură înregistrată de două ori. ","")&amp;IF(AND(N(G389)&lt;&gt;0,ABS(N(H389)-ROUND(G389*Cota1,2))&gt;0.05),"TVA 21% diferită de calcul. ","")&amp;IF(AND(N(I389)&lt;&gt;0,ABS(N(J389)-ROUND(I389*Cota2,2))&gt;0.05),"TVA 11% diferită de calcul. ","")&amp;IF(AND(LEFT(F389,2)="RO",O389&lt;&gt;"Da"),"Nu apare în SPV: cere furnizorului transmiterea în e-Factura. ","")))</f>
        <v/>
      </c>
    </row>
    <row r="390" spans="2:16" x14ac:dyDescent="0.2">
      <c r="B390" s="13" t="str">
        <f>IF(D390="","",COUNTA($D$5:D390))</f>
        <v/>
      </c>
      <c r="C390" s="14"/>
      <c r="D390" s="15"/>
      <c r="E390" s="16"/>
      <c r="F390" s="15"/>
      <c r="G390" s="18"/>
      <c r="H390" s="18" t="str">
        <f t="shared" si="30"/>
        <v/>
      </c>
      <c r="I390" s="18"/>
      <c r="J390" s="18" t="str">
        <f t="shared" si="31"/>
        <v/>
      </c>
      <c r="K390" s="18"/>
      <c r="L390" s="19" t="str">
        <f t="shared" si="32"/>
        <v/>
      </c>
      <c r="M390" s="18"/>
      <c r="N390" s="19" t="str">
        <f t="shared" si="33"/>
        <v/>
      </c>
      <c r="O390" s="15"/>
      <c r="P390" s="21" t="str">
        <f t="shared" si="34"/>
        <v/>
      </c>
    </row>
    <row r="391" spans="2:16" x14ac:dyDescent="0.2">
      <c r="B391" s="13" t="str">
        <f>IF(D391="","",COUNTA($D$5:D391))</f>
        <v/>
      </c>
      <c r="C391" s="14"/>
      <c r="D391" s="15"/>
      <c r="E391" s="16"/>
      <c r="F391" s="15"/>
      <c r="G391" s="18"/>
      <c r="H391" s="18" t="str">
        <f t="shared" si="30"/>
        <v/>
      </c>
      <c r="I391" s="18"/>
      <c r="J391" s="18" t="str">
        <f t="shared" si="31"/>
        <v/>
      </c>
      <c r="K391" s="18"/>
      <c r="L391" s="19" t="str">
        <f t="shared" si="32"/>
        <v/>
      </c>
      <c r="M391" s="18"/>
      <c r="N391" s="19" t="str">
        <f t="shared" si="33"/>
        <v/>
      </c>
      <c r="O391" s="15"/>
      <c r="P391" s="21" t="str">
        <f t="shared" si="34"/>
        <v/>
      </c>
    </row>
    <row r="392" spans="2:16" x14ac:dyDescent="0.2">
      <c r="B392" s="13" t="str">
        <f>IF(D392="","",COUNTA($D$5:D392))</f>
        <v/>
      </c>
      <c r="C392" s="14"/>
      <c r="D392" s="15"/>
      <c r="E392" s="16"/>
      <c r="F392" s="15"/>
      <c r="G392" s="18"/>
      <c r="H392" s="18" t="str">
        <f t="shared" si="30"/>
        <v/>
      </c>
      <c r="I392" s="18"/>
      <c r="J392" s="18" t="str">
        <f t="shared" si="31"/>
        <v/>
      </c>
      <c r="K392" s="18"/>
      <c r="L392" s="19" t="str">
        <f t="shared" si="32"/>
        <v/>
      </c>
      <c r="M392" s="18"/>
      <c r="N392" s="19" t="str">
        <f t="shared" si="33"/>
        <v/>
      </c>
      <c r="O392" s="15"/>
      <c r="P392" s="21" t="str">
        <f t="shared" si="34"/>
        <v/>
      </c>
    </row>
    <row r="393" spans="2:16" x14ac:dyDescent="0.2">
      <c r="B393" s="13" t="str">
        <f>IF(D393="","",COUNTA($D$5:D393))</f>
        <v/>
      </c>
      <c r="C393" s="14"/>
      <c r="D393" s="15"/>
      <c r="E393" s="16"/>
      <c r="F393" s="15"/>
      <c r="G393" s="18"/>
      <c r="H393" s="18" t="str">
        <f t="shared" si="30"/>
        <v/>
      </c>
      <c r="I393" s="18"/>
      <c r="J393" s="18" t="str">
        <f t="shared" si="31"/>
        <v/>
      </c>
      <c r="K393" s="18"/>
      <c r="L393" s="19" t="str">
        <f t="shared" si="32"/>
        <v/>
      </c>
      <c r="M393" s="18"/>
      <c r="N393" s="19" t="str">
        <f t="shared" si="33"/>
        <v/>
      </c>
      <c r="O393" s="15"/>
      <c r="P393" s="21" t="str">
        <f t="shared" si="34"/>
        <v/>
      </c>
    </row>
    <row r="394" spans="2:16" x14ac:dyDescent="0.2">
      <c r="B394" s="13" t="str">
        <f>IF(D394="","",COUNTA($D$5:D394))</f>
        <v/>
      </c>
      <c r="C394" s="14"/>
      <c r="D394" s="15"/>
      <c r="E394" s="16"/>
      <c r="F394" s="15"/>
      <c r="G394" s="18"/>
      <c r="H394" s="18" t="str">
        <f t="shared" si="30"/>
        <v/>
      </c>
      <c r="I394" s="18"/>
      <c r="J394" s="18" t="str">
        <f t="shared" si="31"/>
        <v/>
      </c>
      <c r="K394" s="18"/>
      <c r="L394" s="19" t="str">
        <f t="shared" si="32"/>
        <v/>
      </c>
      <c r="M394" s="18"/>
      <c r="N394" s="19" t="str">
        <f t="shared" si="33"/>
        <v/>
      </c>
      <c r="O394" s="15"/>
      <c r="P394" s="21" t="str">
        <f t="shared" si="34"/>
        <v/>
      </c>
    </row>
    <row r="395" spans="2:16" x14ac:dyDescent="0.2">
      <c r="B395" s="13" t="str">
        <f>IF(D395="","",COUNTA($D$5:D395))</f>
        <v/>
      </c>
      <c r="C395" s="14"/>
      <c r="D395" s="15"/>
      <c r="E395" s="16"/>
      <c r="F395" s="15"/>
      <c r="G395" s="18"/>
      <c r="H395" s="18" t="str">
        <f t="shared" si="30"/>
        <v/>
      </c>
      <c r="I395" s="18"/>
      <c r="J395" s="18" t="str">
        <f t="shared" si="31"/>
        <v/>
      </c>
      <c r="K395" s="18"/>
      <c r="L395" s="19" t="str">
        <f t="shared" si="32"/>
        <v/>
      </c>
      <c r="M395" s="18"/>
      <c r="N395" s="19" t="str">
        <f t="shared" si="33"/>
        <v/>
      </c>
      <c r="O395" s="15"/>
      <c r="P395" s="21" t="str">
        <f t="shared" si="34"/>
        <v/>
      </c>
    </row>
    <row r="396" spans="2:16" x14ac:dyDescent="0.2">
      <c r="B396" s="13" t="str">
        <f>IF(D396="","",COUNTA($D$5:D396))</f>
        <v/>
      </c>
      <c r="C396" s="14"/>
      <c r="D396" s="15"/>
      <c r="E396" s="16"/>
      <c r="F396" s="15"/>
      <c r="G396" s="18"/>
      <c r="H396" s="18" t="str">
        <f t="shared" si="30"/>
        <v/>
      </c>
      <c r="I396" s="18"/>
      <c r="J396" s="18" t="str">
        <f t="shared" si="31"/>
        <v/>
      </c>
      <c r="K396" s="18"/>
      <c r="L396" s="19" t="str">
        <f t="shared" si="32"/>
        <v/>
      </c>
      <c r="M396" s="18"/>
      <c r="N396" s="19" t="str">
        <f t="shared" si="33"/>
        <v/>
      </c>
      <c r="O396" s="15"/>
      <c r="P396" s="21" t="str">
        <f t="shared" si="34"/>
        <v/>
      </c>
    </row>
    <row r="397" spans="2:16" x14ac:dyDescent="0.2">
      <c r="B397" s="13" t="str">
        <f>IF(D397="","",COUNTA($D$5:D397))</f>
        <v/>
      </c>
      <c r="C397" s="14"/>
      <c r="D397" s="15"/>
      <c r="E397" s="16"/>
      <c r="F397" s="15"/>
      <c r="G397" s="18"/>
      <c r="H397" s="18" t="str">
        <f t="shared" si="30"/>
        <v/>
      </c>
      <c r="I397" s="18"/>
      <c r="J397" s="18" t="str">
        <f t="shared" si="31"/>
        <v/>
      </c>
      <c r="K397" s="18"/>
      <c r="L397" s="19" t="str">
        <f t="shared" si="32"/>
        <v/>
      </c>
      <c r="M397" s="18"/>
      <c r="N397" s="19" t="str">
        <f t="shared" si="33"/>
        <v/>
      </c>
      <c r="O397" s="15"/>
      <c r="P397" s="21" t="str">
        <f t="shared" si="34"/>
        <v/>
      </c>
    </row>
    <row r="398" spans="2:16" x14ac:dyDescent="0.2">
      <c r="B398" s="13" t="str">
        <f>IF(D398="","",COUNTA($D$5:D398))</f>
        <v/>
      </c>
      <c r="C398" s="14"/>
      <c r="D398" s="15"/>
      <c r="E398" s="16"/>
      <c r="F398" s="15"/>
      <c r="G398" s="18"/>
      <c r="H398" s="18" t="str">
        <f t="shared" si="30"/>
        <v/>
      </c>
      <c r="I398" s="18"/>
      <c r="J398" s="18" t="str">
        <f t="shared" si="31"/>
        <v/>
      </c>
      <c r="K398" s="18"/>
      <c r="L398" s="19" t="str">
        <f t="shared" si="32"/>
        <v/>
      </c>
      <c r="M398" s="18"/>
      <c r="N398" s="19" t="str">
        <f t="shared" si="33"/>
        <v/>
      </c>
      <c r="O398" s="15"/>
      <c r="P398" s="21" t="str">
        <f t="shared" si="34"/>
        <v/>
      </c>
    </row>
    <row r="399" spans="2:16" x14ac:dyDescent="0.2">
      <c r="B399" s="13" t="str">
        <f>IF(D399="","",COUNTA($D$5:D399))</f>
        <v/>
      </c>
      <c r="C399" s="14"/>
      <c r="D399" s="15"/>
      <c r="E399" s="16"/>
      <c r="F399" s="15"/>
      <c r="G399" s="18"/>
      <c r="H399" s="18" t="str">
        <f t="shared" si="30"/>
        <v/>
      </c>
      <c r="I399" s="18"/>
      <c r="J399" s="18" t="str">
        <f t="shared" si="31"/>
        <v/>
      </c>
      <c r="K399" s="18"/>
      <c r="L399" s="19" t="str">
        <f t="shared" si="32"/>
        <v/>
      </c>
      <c r="M399" s="18"/>
      <c r="N399" s="19" t="str">
        <f t="shared" si="33"/>
        <v/>
      </c>
      <c r="O399" s="15"/>
      <c r="P399" s="21" t="str">
        <f t="shared" si="34"/>
        <v/>
      </c>
    </row>
    <row r="400" spans="2:16" x14ac:dyDescent="0.2">
      <c r="B400" s="13" t="str">
        <f>IF(D400="","",COUNTA($D$5:D400))</f>
        <v/>
      </c>
      <c r="C400" s="14"/>
      <c r="D400" s="15"/>
      <c r="E400" s="16"/>
      <c r="F400" s="15"/>
      <c r="G400" s="18"/>
      <c r="H400" s="18" t="str">
        <f t="shared" si="30"/>
        <v/>
      </c>
      <c r="I400" s="18"/>
      <c r="J400" s="18" t="str">
        <f t="shared" si="31"/>
        <v/>
      </c>
      <c r="K400" s="18"/>
      <c r="L400" s="19" t="str">
        <f t="shared" si="32"/>
        <v/>
      </c>
      <c r="M400" s="18"/>
      <c r="N400" s="19" t="str">
        <f t="shared" si="33"/>
        <v/>
      </c>
      <c r="O400" s="15"/>
      <c r="P400" s="21" t="str">
        <f t="shared" si="34"/>
        <v/>
      </c>
    </row>
    <row r="401" spans="2:16" x14ac:dyDescent="0.2">
      <c r="B401" s="13" t="str">
        <f>IF(D401="","",COUNTA($D$5:D401))</f>
        <v/>
      </c>
      <c r="C401" s="14"/>
      <c r="D401" s="15"/>
      <c r="E401" s="16"/>
      <c r="F401" s="15"/>
      <c r="G401" s="18"/>
      <c r="H401" s="18" t="str">
        <f t="shared" si="30"/>
        <v/>
      </c>
      <c r="I401" s="18"/>
      <c r="J401" s="18" t="str">
        <f t="shared" si="31"/>
        <v/>
      </c>
      <c r="K401" s="18"/>
      <c r="L401" s="19" t="str">
        <f t="shared" si="32"/>
        <v/>
      </c>
      <c r="M401" s="18"/>
      <c r="N401" s="19" t="str">
        <f t="shared" si="33"/>
        <v/>
      </c>
      <c r="O401" s="15"/>
      <c r="P401" s="21" t="str">
        <f t="shared" si="34"/>
        <v/>
      </c>
    </row>
    <row r="402" spans="2:16" x14ac:dyDescent="0.2">
      <c r="B402" s="13" t="str">
        <f>IF(D402="","",COUNTA($D$5:D402))</f>
        <v/>
      </c>
      <c r="C402" s="14"/>
      <c r="D402" s="15"/>
      <c r="E402" s="16"/>
      <c r="F402" s="15"/>
      <c r="G402" s="18"/>
      <c r="H402" s="18" t="str">
        <f t="shared" si="30"/>
        <v/>
      </c>
      <c r="I402" s="18"/>
      <c r="J402" s="18" t="str">
        <f t="shared" si="31"/>
        <v/>
      </c>
      <c r="K402" s="18"/>
      <c r="L402" s="19" t="str">
        <f t="shared" si="32"/>
        <v/>
      </c>
      <c r="M402" s="18"/>
      <c r="N402" s="19" t="str">
        <f t="shared" si="33"/>
        <v/>
      </c>
      <c r="O402" s="15"/>
      <c r="P402" s="21" t="str">
        <f t="shared" si="34"/>
        <v/>
      </c>
    </row>
    <row r="403" spans="2:16" x14ac:dyDescent="0.2">
      <c r="B403" s="13" t="str">
        <f>IF(D403="","",COUNTA($D$5:D403))</f>
        <v/>
      </c>
      <c r="C403" s="14"/>
      <c r="D403" s="15"/>
      <c r="E403" s="16"/>
      <c r="F403" s="15"/>
      <c r="G403" s="18"/>
      <c r="H403" s="18" t="str">
        <f t="shared" si="30"/>
        <v/>
      </c>
      <c r="I403" s="18"/>
      <c r="J403" s="18" t="str">
        <f t="shared" si="31"/>
        <v/>
      </c>
      <c r="K403" s="18"/>
      <c r="L403" s="19" t="str">
        <f t="shared" si="32"/>
        <v/>
      </c>
      <c r="M403" s="18"/>
      <c r="N403" s="19" t="str">
        <f t="shared" si="33"/>
        <v/>
      </c>
      <c r="O403" s="15"/>
      <c r="P403" s="21" t="str">
        <f t="shared" si="34"/>
        <v/>
      </c>
    </row>
    <row r="404" spans="2:16" x14ac:dyDescent="0.2">
      <c r="B404" s="13" t="str">
        <f>IF(D404="","",COUNTA($D$5:D404))</f>
        <v/>
      </c>
      <c r="C404" s="14"/>
      <c r="D404" s="15"/>
      <c r="E404" s="16"/>
      <c r="F404" s="15"/>
      <c r="G404" s="18"/>
      <c r="H404" s="18" t="str">
        <f t="shared" si="30"/>
        <v/>
      </c>
      <c r="I404" s="18"/>
      <c r="J404" s="18" t="str">
        <f t="shared" si="31"/>
        <v/>
      </c>
      <c r="K404" s="18"/>
      <c r="L404" s="19" t="str">
        <f t="shared" si="32"/>
        <v/>
      </c>
      <c r="M404" s="18"/>
      <c r="N404" s="19" t="str">
        <f t="shared" si="33"/>
        <v/>
      </c>
      <c r="O404" s="15"/>
      <c r="P404" s="21" t="str">
        <f t="shared" si="34"/>
        <v/>
      </c>
    </row>
    <row r="405" spans="2:16" x14ac:dyDescent="0.2">
      <c r="B405" s="13" t="str">
        <f>IF(D405="","",COUNTA($D$5:D405))</f>
        <v/>
      </c>
      <c r="C405" s="14"/>
      <c r="D405" s="15"/>
      <c r="E405" s="16"/>
      <c r="F405" s="15"/>
      <c r="G405" s="18"/>
      <c r="H405" s="18" t="str">
        <f t="shared" si="30"/>
        <v/>
      </c>
      <c r="I405" s="18"/>
      <c r="J405" s="18" t="str">
        <f t="shared" si="31"/>
        <v/>
      </c>
      <c r="K405" s="18"/>
      <c r="L405" s="19" t="str">
        <f t="shared" si="32"/>
        <v/>
      </c>
      <c r="M405" s="18"/>
      <c r="N405" s="19" t="str">
        <f t="shared" si="33"/>
        <v/>
      </c>
      <c r="O405" s="15"/>
      <c r="P405" s="21" t="str">
        <f t="shared" si="34"/>
        <v/>
      </c>
    </row>
    <row r="406" spans="2:16" x14ac:dyDescent="0.2">
      <c r="B406" s="13" t="str">
        <f>IF(D406="","",COUNTA($D$5:D406))</f>
        <v/>
      </c>
      <c r="C406" s="14"/>
      <c r="D406" s="15"/>
      <c r="E406" s="16"/>
      <c r="F406" s="15"/>
      <c r="G406" s="18"/>
      <c r="H406" s="18" t="str">
        <f t="shared" si="30"/>
        <v/>
      </c>
      <c r="I406" s="18"/>
      <c r="J406" s="18" t="str">
        <f t="shared" si="31"/>
        <v/>
      </c>
      <c r="K406" s="18"/>
      <c r="L406" s="19" t="str">
        <f t="shared" si="32"/>
        <v/>
      </c>
      <c r="M406" s="18"/>
      <c r="N406" s="19" t="str">
        <f t="shared" si="33"/>
        <v/>
      </c>
      <c r="O406" s="15"/>
      <c r="P406" s="21" t="str">
        <f t="shared" si="34"/>
        <v/>
      </c>
    </row>
    <row r="407" spans="2:16" x14ac:dyDescent="0.2">
      <c r="B407" s="13" t="str">
        <f>IF(D407="","",COUNTA($D$5:D407))</f>
        <v/>
      </c>
      <c r="C407" s="14"/>
      <c r="D407" s="15"/>
      <c r="E407" s="16"/>
      <c r="F407" s="15"/>
      <c r="G407" s="18"/>
      <c r="H407" s="18" t="str">
        <f t="shared" si="30"/>
        <v/>
      </c>
      <c r="I407" s="18"/>
      <c r="J407" s="18" t="str">
        <f t="shared" si="31"/>
        <v/>
      </c>
      <c r="K407" s="18"/>
      <c r="L407" s="19" t="str">
        <f t="shared" si="32"/>
        <v/>
      </c>
      <c r="M407" s="18"/>
      <c r="N407" s="19" t="str">
        <f t="shared" si="33"/>
        <v/>
      </c>
      <c r="O407" s="15"/>
      <c r="P407" s="21" t="str">
        <f t="shared" si="34"/>
        <v/>
      </c>
    </row>
    <row r="408" spans="2:16" x14ac:dyDescent="0.2">
      <c r="B408" s="13" t="str">
        <f>IF(D408="","",COUNTA($D$5:D408))</f>
        <v/>
      </c>
      <c r="C408" s="14"/>
      <c r="D408" s="15"/>
      <c r="E408" s="16"/>
      <c r="F408" s="15"/>
      <c r="G408" s="18"/>
      <c r="H408" s="18" t="str">
        <f t="shared" si="30"/>
        <v/>
      </c>
      <c r="I408" s="18"/>
      <c r="J408" s="18" t="str">
        <f t="shared" si="31"/>
        <v/>
      </c>
      <c r="K408" s="18"/>
      <c r="L408" s="19" t="str">
        <f t="shared" si="32"/>
        <v/>
      </c>
      <c r="M408" s="18"/>
      <c r="N408" s="19" t="str">
        <f t="shared" si="33"/>
        <v/>
      </c>
      <c r="O408" s="15"/>
      <c r="P408" s="21" t="str">
        <f t="shared" si="34"/>
        <v/>
      </c>
    </row>
    <row r="409" spans="2:16" x14ac:dyDescent="0.2">
      <c r="B409" s="13" t="str">
        <f>IF(D409="","",COUNTA($D$5:D409))</f>
        <v/>
      </c>
      <c r="C409" s="14"/>
      <c r="D409" s="15"/>
      <c r="E409" s="16"/>
      <c r="F409" s="15"/>
      <c r="G409" s="18"/>
      <c r="H409" s="18" t="str">
        <f t="shared" si="30"/>
        <v/>
      </c>
      <c r="I409" s="18"/>
      <c r="J409" s="18" t="str">
        <f t="shared" si="31"/>
        <v/>
      </c>
      <c r="K409" s="18"/>
      <c r="L409" s="19" t="str">
        <f t="shared" si="32"/>
        <v/>
      </c>
      <c r="M409" s="18"/>
      <c r="N409" s="19" t="str">
        <f t="shared" si="33"/>
        <v/>
      </c>
      <c r="O409" s="15"/>
      <c r="P409" s="21" t="str">
        <f t="shared" si="34"/>
        <v/>
      </c>
    </row>
    <row r="410" spans="2:16" x14ac:dyDescent="0.2">
      <c r="B410" s="13" t="str">
        <f>IF(D410="","",COUNTA($D$5:D410))</f>
        <v/>
      </c>
      <c r="C410" s="14"/>
      <c r="D410" s="15"/>
      <c r="E410" s="16"/>
      <c r="F410" s="15"/>
      <c r="G410" s="18"/>
      <c r="H410" s="18" t="str">
        <f t="shared" si="30"/>
        <v/>
      </c>
      <c r="I410" s="18"/>
      <c r="J410" s="18" t="str">
        <f t="shared" si="31"/>
        <v/>
      </c>
      <c r="K410" s="18"/>
      <c r="L410" s="19" t="str">
        <f t="shared" si="32"/>
        <v/>
      </c>
      <c r="M410" s="18"/>
      <c r="N410" s="19" t="str">
        <f t="shared" si="33"/>
        <v/>
      </c>
      <c r="O410" s="15"/>
      <c r="P410" s="21" t="str">
        <f t="shared" si="34"/>
        <v/>
      </c>
    </row>
    <row r="411" spans="2:16" x14ac:dyDescent="0.2">
      <c r="B411" s="13" t="str">
        <f>IF(D411="","",COUNTA($D$5:D411))</f>
        <v/>
      </c>
      <c r="C411" s="14"/>
      <c r="D411" s="15"/>
      <c r="E411" s="16"/>
      <c r="F411" s="15"/>
      <c r="G411" s="18"/>
      <c r="H411" s="18" t="str">
        <f t="shared" si="30"/>
        <v/>
      </c>
      <c r="I411" s="18"/>
      <c r="J411" s="18" t="str">
        <f t="shared" si="31"/>
        <v/>
      </c>
      <c r="K411" s="18"/>
      <c r="L411" s="19" t="str">
        <f t="shared" si="32"/>
        <v/>
      </c>
      <c r="M411" s="18"/>
      <c r="N411" s="19" t="str">
        <f t="shared" si="33"/>
        <v/>
      </c>
      <c r="O411" s="15"/>
      <c r="P411" s="21" t="str">
        <f t="shared" si="34"/>
        <v/>
      </c>
    </row>
    <row r="412" spans="2:16" x14ac:dyDescent="0.2">
      <c r="B412" s="13" t="str">
        <f>IF(D412="","",COUNTA($D$5:D412))</f>
        <v/>
      </c>
      <c r="C412" s="14"/>
      <c r="D412" s="15"/>
      <c r="E412" s="16"/>
      <c r="F412" s="15"/>
      <c r="G412" s="18"/>
      <c r="H412" s="18" t="str">
        <f t="shared" si="30"/>
        <v/>
      </c>
      <c r="I412" s="18"/>
      <c r="J412" s="18" t="str">
        <f t="shared" si="31"/>
        <v/>
      </c>
      <c r="K412" s="18"/>
      <c r="L412" s="19" t="str">
        <f t="shared" si="32"/>
        <v/>
      </c>
      <c r="M412" s="18"/>
      <c r="N412" s="19" t="str">
        <f t="shared" si="33"/>
        <v/>
      </c>
      <c r="O412" s="15"/>
      <c r="P412" s="21" t="str">
        <f t="shared" si="34"/>
        <v/>
      </c>
    </row>
    <row r="413" spans="2:16" x14ac:dyDescent="0.2">
      <c r="B413" s="13" t="str">
        <f>IF(D413="","",COUNTA($D$5:D413))</f>
        <v/>
      </c>
      <c r="C413" s="14"/>
      <c r="D413" s="15"/>
      <c r="E413" s="16"/>
      <c r="F413" s="15"/>
      <c r="G413" s="18"/>
      <c r="H413" s="18" t="str">
        <f t="shared" si="30"/>
        <v/>
      </c>
      <c r="I413" s="18"/>
      <c r="J413" s="18" t="str">
        <f t="shared" si="31"/>
        <v/>
      </c>
      <c r="K413" s="18"/>
      <c r="L413" s="19" t="str">
        <f t="shared" si="32"/>
        <v/>
      </c>
      <c r="M413" s="18"/>
      <c r="N413" s="19" t="str">
        <f t="shared" si="33"/>
        <v/>
      </c>
      <c r="O413" s="15"/>
      <c r="P413" s="21" t="str">
        <f t="shared" si="34"/>
        <v/>
      </c>
    </row>
    <row r="414" spans="2:16" x14ac:dyDescent="0.2">
      <c r="B414" s="13" t="str">
        <f>IF(D414="","",COUNTA($D$5:D414))</f>
        <v/>
      </c>
      <c r="C414" s="14"/>
      <c r="D414" s="15"/>
      <c r="E414" s="16"/>
      <c r="F414" s="15"/>
      <c r="G414" s="18"/>
      <c r="H414" s="18" t="str">
        <f t="shared" si="30"/>
        <v/>
      </c>
      <c r="I414" s="18"/>
      <c r="J414" s="18" t="str">
        <f t="shared" si="31"/>
        <v/>
      </c>
      <c r="K414" s="18"/>
      <c r="L414" s="19" t="str">
        <f t="shared" si="32"/>
        <v/>
      </c>
      <c r="M414" s="18"/>
      <c r="N414" s="19" t="str">
        <f t="shared" si="33"/>
        <v/>
      </c>
      <c r="O414" s="15"/>
      <c r="P414" s="21" t="str">
        <f t="shared" si="34"/>
        <v/>
      </c>
    </row>
    <row r="415" spans="2:16" x14ac:dyDescent="0.2">
      <c r="B415" s="13" t="str">
        <f>IF(D415="","",COUNTA($D$5:D415))</f>
        <v/>
      </c>
      <c r="C415" s="14"/>
      <c r="D415" s="15"/>
      <c r="E415" s="16"/>
      <c r="F415" s="15"/>
      <c r="G415" s="18"/>
      <c r="H415" s="18" t="str">
        <f t="shared" si="30"/>
        <v/>
      </c>
      <c r="I415" s="18"/>
      <c r="J415" s="18" t="str">
        <f t="shared" si="31"/>
        <v/>
      </c>
      <c r="K415" s="18"/>
      <c r="L415" s="19" t="str">
        <f t="shared" si="32"/>
        <v/>
      </c>
      <c r="M415" s="18"/>
      <c r="N415" s="19" t="str">
        <f t="shared" si="33"/>
        <v/>
      </c>
      <c r="O415" s="15"/>
      <c r="P415" s="21" t="str">
        <f t="shared" si="34"/>
        <v/>
      </c>
    </row>
    <row r="416" spans="2:16" x14ac:dyDescent="0.2">
      <c r="B416" s="13" t="str">
        <f>IF(D416="","",COUNTA($D$5:D416))</f>
        <v/>
      </c>
      <c r="C416" s="14"/>
      <c r="D416" s="15"/>
      <c r="E416" s="16"/>
      <c r="F416" s="15"/>
      <c r="G416" s="18"/>
      <c r="H416" s="18" t="str">
        <f t="shared" si="30"/>
        <v/>
      </c>
      <c r="I416" s="18"/>
      <c r="J416" s="18" t="str">
        <f t="shared" si="31"/>
        <v/>
      </c>
      <c r="K416" s="18"/>
      <c r="L416" s="19" t="str">
        <f t="shared" si="32"/>
        <v/>
      </c>
      <c r="M416" s="18"/>
      <c r="N416" s="19" t="str">
        <f t="shared" si="33"/>
        <v/>
      </c>
      <c r="O416" s="15"/>
      <c r="P416" s="21" t="str">
        <f t="shared" si="34"/>
        <v/>
      </c>
    </row>
    <row r="417" spans="2:16" x14ac:dyDescent="0.2">
      <c r="B417" s="13" t="str">
        <f>IF(D417="","",COUNTA($D$5:D417))</f>
        <v/>
      </c>
      <c r="C417" s="14"/>
      <c r="D417" s="15"/>
      <c r="E417" s="16"/>
      <c r="F417" s="15"/>
      <c r="G417" s="18"/>
      <c r="H417" s="18" t="str">
        <f t="shared" si="30"/>
        <v/>
      </c>
      <c r="I417" s="18"/>
      <c r="J417" s="18" t="str">
        <f t="shared" si="31"/>
        <v/>
      </c>
      <c r="K417" s="18"/>
      <c r="L417" s="19" t="str">
        <f t="shared" si="32"/>
        <v/>
      </c>
      <c r="M417" s="18"/>
      <c r="N417" s="19" t="str">
        <f t="shared" si="33"/>
        <v/>
      </c>
      <c r="O417" s="15"/>
      <c r="P417" s="21" t="str">
        <f t="shared" si="34"/>
        <v/>
      </c>
    </row>
    <row r="418" spans="2:16" x14ac:dyDescent="0.2">
      <c r="B418" s="13" t="str">
        <f>IF(D418="","",COUNTA($D$5:D418))</f>
        <v/>
      </c>
      <c r="C418" s="14"/>
      <c r="D418" s="15"/>
      <c r="E418" s="16"/>
      <c r="F418" s="15"/>
      <c r="G418" s="18"/>
      <c r="H418" s="18" t="str">
        <f t="shared" si="30"/>
        <v/>
      </c>
      <c r="I418" s="18"/>
      <c r="J418" s="18" t="str">
        <f t="shared" si="31"/>
        <v/>
      </c>
      <c r="K418" s="18"/>
      <c r="L418" s="19" t="str">
        <f t="shared" si="32"/>
        <v/>
      </c>
      <c r="M418" s="18"/>
      <c r="N418" s="19" t="str">
        <f t="shared" si="33"/>
        <v/>
      </c>
      <c r="O418" s="15"/>
      <c r="P418" s="21" t="str">
        <f t="shared" si="34"/>
        <v/>
      </c>
    </row>
    <row r="419" spans="2:16" x14ac:dyDescent="0.2">
      <c r="B419" s="13" t="str">
        <f>IF(D419="","",COUNTA($D$5:D419))</f>
        <v/>
      </c>
      <c r="C419" s="14"/>
      <c r="D419" s="15"/>
      <c r="E419" s="16"/>
      <c r="F419" s="15"/>
      <c r="G419" s="18"/>
      <c r="H419" s="18" t="str">
        <f t="shared" si="30"/>
        <v/>
      </c>
      <c r="I419" s="18"/>
      <c r="J419" s="18" t="str">
        <f t="shared" si="31"/>
        <v/>
      </c>
      <c r="K419" s="18"/>
      <c r="L419" s="19" t="str">
        <f t="shared" si="32"/>
        <v/>
      </c>
      <c r="M419" s="18"/>
      <c r="N419" s="19" t="str">
        <f t="shared" si="33"/>
        <v/>
      </c>
      <c r="O419" s="15"/>
      <c r="P419" s="21" t="str">
        <f t="shared" si="34"/>
        <v/>
      </c>
    </row>
    <row r="420" spans="2:16" x14ac:dyDescent="0.2">
      <c r="B420" s="13" t="str">
        <f>IF(D420="","",COUNTA($D$5:D420))</f>
        <v/>
      </c>
      <c r="C420" s="14"/>
      <c r="D420" s="15"/>
      <c r="E420" s="16"/>
      <c r="F420" s="15"/>
      <c r="G420" s="18"/>
      <c r="H420" s="18" t="str">
        <f t="shared" si="30"/>
        <v/>
      </c>
      <c r="I420" s="18"/>
      <c r="J420" s="18" t="str">
        <f t="shared" si="31"/>
        <v/>
      </c>
      <c r="K420" s="18"/>
      <c r="L420" s="19" t="str">
        <f t="shared" si="32"/>
        <v/>
      </c>
      <c r="M420" s="18"/>
      <c r="N420" s="19" t="str">
        <f t="shared" si="33"/>
        <v/>
      </c>
      <c r="O420" s="15"/>
      <c r="P420" s="21" t="str">
        <f t="shared" si="34"/>
        <v/>
      </c>
    </row>
    <row r="421" spans="2:16" x14ac:dyDescent="0.2">
      <c r="B421" s="13" t="str">
        <f>IF(D421="","",COUNTA($D$5:D421))</f>
        <v/>
      </c>
      <c r="C421" s="14"/>
      <c r="D421" s="15"/>
      <c r="E421" s="16"/>
      <c r="F421" s="15"/>
      <c r="G421" s="18"/>
      <c r="H421" s="18" t="str">
        <f t="shared" si="30"/>
        <v/>
      </c>
      <c r="I421" s="18"/>
      <c r="J421" s="18" t="str">
        <f t="shared" si="31"/>
        <v/>
      </c>
      <c r="K421" s="18"/>
      <c r="L421" s="19" t="str">
        <f t="shared" si="32"/>
        <v/>
      </c>
      <c r="M421" s="18"/>
      <c r="N421" s="19" t="str">
        <f t="shared" si="33"/>
        <v/>
      </c>
      <c r="O421" s="15"/>
      <c r="P421" s="21" t="str">
        <f t="shared" si="34"/>
        <v/>
      </c>
    </row>
    <row r="422" spans="2:16" x14ac:dyDescent="0.2">
      <c r="B422" s="13" t="str">
        <f>IF(D422="","",COUNTA($D$5:D422))</f>
        <v/>
      </c>
      <c r="C422" s="14"/>
      <c r="D422" s="15"/>
      <c r="E422" s="16"/>
      <c r="F422" s="15"/>
      <c r="G422" s="18"/>
      <c r="H422" s="18" t="str">
        <f t="shared" si="30"/>
        <v/>
      </c>
      <c r="I422" s="18"/>
      <c r="J422" s="18" t="str">
        <f t="shared" si="31"/>
        <v/>
      </c>
      <c r="K422" s="18"/>
      <c r="L422" s="19" t="str">
        <f t="shared" si="32"/>
        <v/>
      </c>
      <c r="M422" s="18"/>
      <c r="N422" s="19" t="str">
        <f t="shared" si="33"/>
        <v/>
      </c>
      <c r="O422" s="15"/>
      <c r="P422" s="21" t="str">
        <f t="shared" si="34"/>
        <v/>
      </c>
    </row>
    <row r="423" spans="2:16" x14ac:dyDescent="0.2">
      <c r="B423" s="13" t="str">
        <f>IF(D423="","",COUNTA($D$5:D423))</f>
        <v/>
      </c>
      <c r="C423" s="14"/>
      <c r="D423" s="15"/>
      <c r="E423" s="16"/>
      <c r="F423" s="15"/>
      <c r="G423" s="18"/>
      <c r="H423" s="18" t="str">
        <f t="shared" si="30"/>
        <v/>
      </c>
      <c r="I423" s="18"/>
      <c r="J423" s="18" t="str">
        <f t="shared" si="31"/>
        <v/>
      </c>
      <c r="K423" s="18"/>
      <c r="L423" s="19" t="str">
        <f t="shared" si="32"/>
        <v/>
      </c>
      <c r="M423" s="18"/>
      <c r="N423" s="19" t="str">
        <f t="shared" si="33"/>
        <v/>
      </c>
      <c r="O423" s="15"/>
      <c r="P423" s="21" t="str">
        <f t="shared" si="34"/>
        <v/>
      </c>
    </row>
    <row r="424" spans="2:16" x14ac:dyDescent="0.2">
      <c r="B424" s="13" t="str">
        <f>IF(D424="","",COUNTA($D$5:D424))</f>
        <v/>
      </c>
      <c r="C424" s="14"/>
      <c r="D424" s="15"/>
      <c r="E424" s="16"/>
      <c r="F424" s="15"/>
      <c r="G424" s="18"/>
      <c r="H424" s="18" t="str">
        <f t="shared" si="30"/>
        <v/>
      </c>
      <c r="I424" s="18"/>
      <c r="J424" s="18" t="str">
        <f t="shared" si="31"/>
        <v/>
      </c>
      <c r="K424" s="18"/>
      <c r="L424" s="19" t="str">
        <f t="shared" si="32"/>
        <v/>
      </c>
      <c r="M424" s="18"/>
      <c r="N424" s="19" t="str">
        <f t="shared" si="33"/>
        <v/>
      </c>
      <c r="O424" s="15"/>
      <c r="P424" s="21" t="str">
        <f t="shared" si="34"/>
        <v/>
      </c>
    </row>
    <row r="425" spans="2:16" x14ac:dyDescent="0.2">
      <c r="B425" s="13" t="str">
        <f>IF(D425="","",COUNTA($D$5:D425))</f>
        <v/>
      </c>
      <c r="C425" s="14"/>
      <c r="D425" s="15"/>
      <c r="E425" s="16"/>
      <c r="F425" s="15"/>
      <c r="G425" s="18"/>
      <c r="H425" s="18" t="str">
        <f t="shared" si="30"/>
        <v/>
      </c>
      <c r="I425" s="18"/>
      <c r="J425" s="18" t="str">
        <f t="shared" si="31"/>
        <v/>
      </c>
      <c r="K425" s="18"/>
      <c r="L425" s="19" t="str">
        <f t="shared" si="32"/>
        <v/>
      </c>
      <c r="M425" s="18"/>
      <c r="N425" s="19" t="str">
        <f t="shared" si="33"/>
        <v/>
      </c>
      <c r="O425" s="15"/>
      <c r="P425" s="21" t="str">
        <f t="shared" si="34"/>
        <v/>
      </c>
    </row>
    <row r="426" spans="2:16" x14ac:dyDescent="0.2">
      <c r="B426" s="13" t="str">
        <f>IF(D426="","",COUNTA($D$5:D426))</f>
        <v/>
      </c>
      <c r="C426" s="14"/>
      <c r="D426" s="15"/>
      <c r="E426" s="16"/>
      <c r="F426" s="15"/>
      <c r="G426" s="18"/>
      <c r="H426" s="18" t="str">
        <f t="shared" si="30"/>
        <v/>
      </c>
      <c r="I426" s="18"/>
      <c r="J426" s="18" t="str">
        <f t="shared" si="31"/>
        <v/>
      </c>
      <c r="K426" s="18"/>
      <c r="L426" s="19" t="str">
        <f t="shared" si="32"/>
        <v/>
      </c>
      <c r="M426" s="18"/>
      <c r="N426" s="19" t="str">
        <f t="shared" si="33"/>
        <v/>
      </c>
      <c r="O426" s="15"/>
      <c r="P426" s="21" t="str">
        <f t="shared" si="34"/>
        <v/>
      </c>
    </row>
    <row r="427" spans="2:16" x14ac:dyDescent="0.2">
      <c r="B427" s="13" t="str">
        <f>IF(D427="","",COUNTA($D$5:D427))</f>
        <v/>
      </c>
      <c r="C427" s="14"/>
      <c r="D427" s="15"/>
      <c r="E427" s="16"/>
      <c r="F427" s="15"/>
      <c r="G427" s="18"/>
      <c r="H427" s="18" t="str">
        <f t="shared" si="30"/>
        <v/>
      </c>
      <c r="I427" s="18"/>
      <c r="J427" s="18" t="str">
        <f t="shared" si="31"/>
        <v/>
      </c>
      <c r="K427" s="18"/>
      <c r="L427" s="19" t="str">
        <f t="shared" si="32"/>
        <v/>
      </c>
      <c r="M427" s="18"/>
      <c r="N427" s="19" t="str">
        <f t="shared" si="33"/>
        <v/>
      </c>
      <c r="O427" s="15"/>
      <c r="P427" s="21" t="str">
        <f t="shared" si="34"/>
        <v/>
      </c>
    </row>
    <row r="428" spans="2:16" x14ac:dyDescent="0.2">
      <c r="B428" s="13" t="str">
        <f>IF(D428="","",COUNTA($D$5:D428))</f>
        <v/>
      </c>
      <c r="C428" s="14"/>
      <c r="D428" s="15"/>
      <c r="E428" s="16"/>
      <c r="F428" s="15"/>
      <c r="G428" s="18"/>
      <c r="H428" s="18" t="str">
        <f t="shared" si="30"/>
        <v/>
      </c>
      <c r="I428" s="18"/>
      <c r="J428" s="18" t="str">
        <f t="shared" si="31"/>
        <v/>
      </c>
      <c r="K428" s="18"/>
      <c r="L428" s="19" t="str">
        <f t="shared" si="32"/>
        <v/>
      </c>
      <c r="M428" s="18"/>
      <c r="N428" s="19" t="str">
        <f t="shared" si="33"/>
        <v/>
      </c>
      <c r="O428" s="15"/>
      <c r="P428" s="21" t="str">
        <f t="shared" si="34"/>
        <v/>
      </c>
    </row>
    <row r="429" spans="2:16" x14ac:dyDescent="0.2">
      <c r="B429" s="13" t="str">
        <f>IF(D429="","",COUNTA($D$5:D429))</f>
        <v/>
      </c>
      <c r="C429" s="14"/>
      <c r="D429" s="15"/>
      <c r="E429" s="16"/>
      <c r="F429" s="15"/>
      <c r="G429" s="18"/>
      <c r="H429" s="18" t="str">
        <f t="shared" si="30"/>
        <v/>
      </c>
      <c r="I429" s="18"/>
      <c r="J429" s="18" t="str">
        <f t="shared" si="31"/>
        <v/>
      </c>
      <c r="K429" s="18"/>
      <c r="L429" s="19" t="str">
        <f t="shared" si="32"/>
        <v/>
      </c>
      <c r="M429" s="18"/>
      <c r="N429" s="19" t="str">
        <f t="shared" si="33"/>
        <v/>
      </c>
      <c r="O429" s="15"/>
      <c r="P429" s="21" t="str">
        <f t="shared" si="34"/>
        <v/>
      </c>
    </row>
    <row r="430" spans="2:16" x14ac:dyDescent="0.2">
      <c r="B430" s="13" t="str">
        <f>IF(D430="","",COUNTA($D$5:D430))</f>
        <v/>
      </c>
      <c r="C430" s="14"/>
      <c r="D430" s="15"/>
      <c r="E430" s="16"/>
      <c r="F430" s="15"/>
      <c r="G430" s="18"/>
      <c r="H430" s="18" t="str">
        <f t="shared" si="30"/>
        <v/>
      </c>
      <c r="I430" s="18"/>
      <c r="J430" s="18" t="str">
        <f t="shared" si="31"/>
        <v/>
      </c>
      <c r="K430" s="18"/>
      <c r="L430" s="19" t="str">
        <f t="shared" si="32"/>
        <v/>
      </c>
      <c r="M430" s="18"/>
      <c r="N430" s="19" t="str">
        <f t="shared" si="33"/>
        <v/>
      </c>
      <c r="O430" s="15"/>
      <c r="P430" s="21" t="str">
        <f t="shared" si="34"/>
        <v/>
      </c>
    </row>
    <row r="431" spans="2:16" x14ac:dyDescent="0.2">
      <c r="B431" s="13" t="str">
        <f>IF(D431="","",COUNTA($D$5:D431))</f>
        <v/>
      </c>
      <c r="C431" s="14"/>
      <c r="D431" s="15"/>
      <c r="E431" s="16"/>
      <c r="F431" s="15"/>
      <c r="G431" s="18"/>
      <c r="H431" s="18" t="str">
        <f t="shared" si="30"/>
        <v/>
      </c>
      <c r="I431" s="18"/>
      <c r="J431" s="18" t="str">
        <f t="shared" si="31"/>
        <v/>
      </c>
      <c r="K431" s="18"/>
      <c r="L431" s="19" t="str">
        <f t="shared" si="32"/>
        <v/>
      </c>
      <c r="M431" s="18"/>
      <c r="N431" s="19" t="str">
        <f t="shared" si="33"/>
        <v/>
      </c>
      <c r="O431" s="15"/>
      <c r="P431" s="21" t="str">
        <f t="shared" si="34"/>
        <v/>
      </c>
    </row>
    <row r="432" spans="2:16" x14ac:dyDescent="0.2">
      <c r="B432" s="13" t="str">
        <f>IF(D432="","",COUNTA($D$5:D432))</f>
        <v/>
      </c>
      <c r="C432" s="14"/>
      <c r="D432" s="15"/>
      <c r="E432" s="16"/>
      <c r="F432" s="15"/>
      <c r="G432" s="18"/>
      <c r="H432" s="18" t="str">
        <f t="shared" si="30"/>
        <v/>
      </c>
      <c r="I432" s="18"/>
      <c r="J432" s="18" t="str">
        <f t="shared" si="31"/>
        <v/>
      </c>
      <c r="K432" s="18"/>
      <c r="L432" s="19" t="str">
        <f t="shared" si="32"/>
        <v/>
      </c>
      <c r="M432" s="18"/>
      <c r="N432" s="19" t="str">
        <f t="shared" si="33"/>
        <v/>
      </c>
      <c r="O432" s="15"/>
      <c r="P432" s="21" t="str">
        <f t="shared" si="34"/>
        <v/>
      </c>
    </row>
    <row r="433" spans="2:16" x14ac:dyDescent="0.2">
      <c r="B433" s="13" t="str">
        <f>IF(D433="","",COUNTA($D$5:D433))</f>
        <v/>
      </c>
      <c r="C433" s="14"/>
      <c r="D433" s="15"/>
      <c r="E433" s="16"/>
      <c r="F433" s="15"/>
      <c r="G433" s="18"/>
      <c r="H433" s="18" t="str">
        <f t="shared" si="30"/>
        <v/>
      </c>
      <c r="I433" s="18"/>
      <c r="J433" s="18" t="str">
        <f t="shared" si="31"/>
        <v/>
      </c>
      <c r="K433" s="18"/>
      <c r="L433" s="19" t="str">
        <f t="shared" si="32"/>
        <v/>
      </c>
      <c r="M433" s="18"/>
      <c r="N433" s="19" t="str">
        <f t="shared" si="33"/>
        <v/>
      </c>
      <c r="O433" s="15"/>
      <c r="P433" s="21" t="str">
        <f t="shared" si="34"/>
        <v/>
      </c>
    </row>
    <row r="434" spans="2:16" x14ac:dyDescent="0.2">
      <c r="B434" s="13" t="str">
        <f>IF(D434="","",COUNTA($D$5:D434))</f>
        <v/>
      </c>
      <c r="C434" s="14"/>
      <c r="D434" s="15"/>
      <c r="E434" s="16"/>
      <c r="F434" s="15"/>
      <c r="G434" s="18"/>
      <c r="H434" s="18" t="str">
        <f t="shared" si="30"/>
        <v/>
      </c>
      <c r="I434" s="18"/>
      <c r="J434" s="18" t="str">
        <f t="shared" si="31"/>
        <v/>
      </c>
      <c r="K434" s="18"/>
      <c r="L434" s="19" t="str">
        <f t="shared" si="32"/>
        <v/>
      </c>
      <c r="M434" s="18"/>
      <c r="N434" s="19" t="str">
        <f t="shared" si="33"/>
        <v/>
      </c>
      <c r="O434" s="15"/>
      <c r="P434" s="21" t="str">
        <f t="shared" si="34"/>
        <v/>
      </c>
    </row>
    <row r="435" spans="2:16" x14ac:dyDescent="0.2">
      <c r="B435" s="13" t="str">
        <f>IF(D435="","",COUNTA($D$5:D435))</f>
        <v/>
      </c>
      <c r="C435" s="14"/>
      <c r="D435" s="15"/>
      <c r="E435" s="16"/>
      <c r="F435" s="15"/>
      <c r="G435" s="18"/>
      <c r="H435" s="18" t="str">
        <f t="shared" si="30"/>
        <v/>
      </c>
      <c r="I435" s="18"/>
      <c r="J435" s="18" t="str">
        <f t="shared" si="31"/>
        <v/>
      </c>
      <c r="K435" s="18"/>
      <c r="L435" s="19" t="str">
        <f t="shared" si="32"/>
        <v/>
      </c>
      <c r="M435" s="18"/>
      <c r="N435" s="19" t="str">
        <f t="shared" si="33"/>
        <v/>
      </c>
      <c r="O435" s="15"/>
      <c r="P435" s="21" t="str">
        <f t="shared" si="34"/>
        <v/>
      </c>
    </row>
    <row r="436" spans="2:16" x14ac:dyDescent="0.2">
      <c r="B436" s="13" t="str">
        <f>IF(D436="","",COUNTA($D$5:D436))</f>
        <v/>
      </c>
      <c r="C436" s="14"/>
      <c r="D436" s="15"/>
      <c r="E436" s="16"/>
      <c r="F436" s="15"/>
      <c r="G436" s="18"/>
      <c r="H436" s="18" t="str">
        <f t="shared" si="30"/>
        <v/>
      </c>
      <c r="I436" s="18"/>
      <c r="J436" s="18" t="str">
        <f t="shared" si="31"/>
        <v/>
      </c>
      <c r="K436" s="18"/>
      <c r="L436" s="19" t="str">
        <f t="shared" si="32"/>
        <v/>
      </c>
      <c r="M436" s="18"/>
      <c r="N436" s="19" t="str">
        <f t="shared" si="33"/>
        <v/>
      </c>
      <c r="O436" s="15"/>
      <c r="P436" s="21" t="str">
        <f t="shared" si="34"/>
        <v/>
      </c>
    </row>
    <row r="437" spans="2:16" x14ac:dyDescent="0.2">
      <c r="B437" s="13" t="str">
        <f>IF(D437="","",COUNTA($D$5:D437))</f>
        <v/>
      </c>
      <c r="C437" s="14"/>
      <c r="D437" s="15"/>
      <c r="E437" s="16"/>
      <c r="F437" s="15"/>
      <c r="G437" s="18"/>
      <c r="H437" s="18" t="str">
        <f t="shared" si="30"/>
        <v/>
      </c>
      <c r="I437" s="18"/>
      <c r="J437" s="18" t="str">
        <f t="shared" si="31"/>
        <v/>
      </c>
      <c r="K437" s="18"/>
      <c r="L437" s="19" t="str">
        <f t="shared" si="32"/>
        <v/>
      </c>
      <c r="M437" s="18"/>
      <c r="N437" s="19" t="str">
        <f t="shared" si="33"/>
        <v/>
      </c>
      <c r="O437" s="15"/>
      <c r="P437" s="21" t="str">
        <f t="shared" si="34"/>
        <v/>
      </c>
    </row>
    <row r="438" spans="2:16" x14ac:dyDescent="0.2">
      <c r="B438" s="13" t="str">
        <f>IF(D438="","",COUNTA($D$5:D438))</f>
        <v/>
      </c>
      <c r="C438" s="14"/>
      <c r="D438" s="15"/>
      <c r="E438" s="16"/>
      <c r="F438" s="15"/>
      <c r="G438" s="18"/>
      <c r="H438" s="18" t="str">
        <f t="shared" si="30"/>
        <v/>
      </c>
      <c r="I438" s="18"/>
      <c r="J438" s="18" t="str">
        <f t="shared" si="31"/>
        <v/>
      </c>
      <c r="K438" s="18"/>
      <c r="L438" s="19" t="str">
        <f t="shared" si="32"/>
        <v/>
      </c>
      <c r="M438" s="18"/>
      <c r="N438" s="19" t="str">
        <f t="shared" si="33"/>
        <v/>
      </c>
      <c r="O438" s="15"/>
      <c r="P438" s="21" t="str">
        <f t="shared" si="34"/>
        <v/>
      </c>
    </row>
    <row r="439" spans="2:16" x14ac:dyDescent="0.2">
      <c r="B439" s="13" t="str">
        <f>IF(D439="","",COUNTA($D$5:D439))</f>
        <v/>
      </c>
      <c r="C439" s="14"/>
      <c r="D439" s="15"/>
      <c r="E439" s="16"/>
      <c r="F439" s="15"/>
      <c r="G439" s="18"/>
      <c r="H439" s="18" t="str">
        <f t="shared" si="30"/>
        <v/>
      </c>
      <c r="I439" s="18"/>
      <c r="J439" s="18" t="str">
        <f t="shared" si="31"/>
        <v/>
      </c>
      <c r="K439" s="18"/>
      <c r="L439" s="19" t="str">
        <f t="shared" si="32"/>
        <v/>
      </c>
      <c r="M439" s="18"/>
      <c r="N439" s="19" t="str">
        <f t="shared" si="33"/>
        <v/>
      </c>
      <c r="O439" s="15"/>
      <c r="P439" s="21" t="str">
        <f t="shared" si="34"/>
        <v/>
      </c>
    </row>
    <row r="440" spans="2:16" x14ac:dyDescent="0.2">
      <c r="B440" s="13" t="str">
        <f>IF(D440="","",COUNTA($D$5:D440))</f>
        <v/>
      </c>
      <c r="C440" s="14"/>
      <c r="D440" s="15"/>
      <c r="E440" s="16"/>
      <c r="F440" s="15"/>
      <c r="G440" s="18"/>
      <c r="H440" s="18" t="str">
        <f t="shared" si="30"/>
        <v/>
      </c>
      <c r="I440" s="18"/>
      <c r="J440" s="18" t="str">
        <f t="shared" si="31"/>
        <v/>
      </c>
      <c r="K440" s="18"/>
      <c r="L440" s="19" t="str">
        <f t="shared" si="32"/>
        <v/>
      </c>
      <c r="M440" s="18"/>
      <c r="N440" s="19" t="str">
        <f t="shared" si="33"/>
        <v/>
      </c>
      <c r="O440" s="15"/>
      <c r="P440" s="21" t="str">
        <f t="shared" si="34"/>
        <v/>
      </c>
    </row>
    <row r="441" spans="2:16" x14ac:dyDescent="0.2">
      <c r="B441" s="13" t="str">
        <f>IF(D441="","",COUNTA($D$5:D441))</f>
        <v/>
      </c>
      <c r="C441" s="14"/>
      <c r="D441" s="15"/>
      <c r="E441" s="16"/>
      <c r="F441" s="15"/>
      <c r="G441" s="18"/>
      <c r="H441" s="18" t="str">
        <f t="shared" si="30"/>
        <v/>
      </c>
      <c r="I441" s="18"/>
      <c r="J441" s="18" t="str">
        <f t="shared" si="31"/>
        <v/>
      </c>
      <c r="K441" s="18"/>
      <c r="L441" s="19" t="str">
        <f t="shared" si="32"/>
        <v/>
      </c>
      <c r="M441" s="18"/>
      <c r="N441" s="19" t="str">
        <f t="shared" si="33"/>
        <v/>
      </c>
      <c r="O441" s="15"/>
      <c r="P441" s="21" t="str">
        <f t="shared" si="34"/>
        <v/>
      </c>
    </row>
    <row r="442" spans="2:16" x14ac:dyDescent="0.2">
      <c r="B442" s="13" t="str">
        <f>IF(D442="","",COUNTA($D$5:D442))</f>
        <v/>
      </c>
      <c r="C442" s="14"/>
      <c r="D442" s="15"/>
      <c r="E442" s="16"/>
      <c r="F442" s="15"/>
      <c r="G442" s="18"/>
      <c r="H442" s="18" t="str">
        <f t="shared" si="30"/>
        <v/>
      </c>
      <c r="I442" s="18"/>
      <c r="J442" s="18" t="str">
        <f t="shared" si="31"/>
        <v/>
      </c>
      <c r="K442" s="18"/>
      <c r="L442" s="19" t="str">
        <f t="shared" si="32"/>
        <v/>
      </c>
      <c r="M442" s="18"/>
      <c r="N442" s="19" t="str">
        <f t="shared" si="33"/>
        <v/>
      </c>
      <c r="O442" s="15"/>
      <c r="P442" s="21" t="str">
        <f t="shared" si="34"/>
        <v/>
      </c>
    </row>
    <row r="443" spans="2:16" x14ac:dyDescent="0.2">
      <c r="B443" s="13" t="str">
        <f>IF(D443="","",COUNTA($D$5:D443))</f>
        <v/>
      </c>
      <c r="C443" s="14"/>
      <c r="D443" s="15"/>
      <c r="E443" s="16"/>
      <c r="F443" s="15"/>
      <c r="G443" s="18"/>
      <c r="H443" s="18" t="str">
        <f t="shared" si="30"/>
        <v/>
      </c>
      <c r="I443" s="18"/>
      <c r="J443" s="18" t="str">
        <f t="shared" si="31"/>
        <v/>
      </c>
      <c r="K443" s="18"/>
      <c r="L443" s="19" t="str">
        <f t="shared" si="32"/>
        <v/>
      </c>
      <c r="M443" s="18"/>
      <c r="N443" s="19" t="str">
        <f t="shared" si="33"/>
        <v/>
      </c>
      <c r="O443" s="15"/>
      <c r="P443" s="21" t="str">
        <f t="shared" si="34"/>
        <v/>
      </c>
    </row>
    <row r="444" spans="2:16" x14ac:dyDescent="0.2">
      <c r="B444" s="13" t="str">
        <f>IF(D444="","",COUNTA($D$5:D444))</f>
        <v/>
      </c>
      <c r="C444" s="14"/>
      <c r="D444" s="15"/>
      <c r="E444" s="16"/>
      <c r="F444" s="15"/>
      <c r="G444" s="18"/>
      <c r="H444" s="18" t="str">
        <f t="shared" si="30"/>
        <v/>
      </c>
      <c r="I444" s="18"/>
      <c r="J444" s="18" t="str">
        <f t="shared" si="31"/>
        <v/>
      </c>
      <c r="K444" s="18"/>
      <c r="L444" s="19" t="str">
        <f t="shared" si="32"/>
        <v/>
      </c>
      <c r="M444" s="18"/>
      <c r="N444" s="19" t="str">
        <f t="shared" si="33"/>
        <v/>
      </c>
      <c r="O444" s="15"/>
      <c r="P444" s="21" t="str">
        <f t="shared" si="34"/>
        <v/>
      </c>
    </row>
    <row r="445" spans="2:16" x14ac:dyDescent="0.2">
      <c r="B445" s="13" t="str">
        <f>IF(D445="","",COUNTA($D$5:D445))</f>
        <v/>
      </c>
      <c r="C445" s="14"/>
      <c r="D445" s="15"/>
      <c r="E445" s="16"/>
      <c r="F445" s="15"/>
      <c r="G445" s="18"/>
      <c r="H445" s="18" t="str">
        <f t="shared" si="30"/>
        <v/>
      </c>
      <c r="I445" s="18"/>
      <c r="J445" s="18" t="str">
        <f t="shared" si="31"/>
        <v/>
      </c>
      <c r="K445" s="18"/>
      <c r="L445" s="19" t="str">
        <f t="shared" si="32"/>
        <v/>
      </c>
      <c r="M445" s="18"/>
      <c r="N445" s="19" t="str">
        <f t="shared" si="33"/>
        <v/>
      </c>
      <c r="O445" s="15"/>
      <c r="P445" s="21" t="str">
        <f t="shared" si="34"/>
        <v/>
      </c>
    </row>
    <row r="446" spans="2:16" x14ac:dyDescent="0.2">
      <c r="B446" s="13" t="str">
        <f>IF(D446="","",COUNTA($D$5:D446))</f>
        <v/>
      </c>
      <c r="C446" s="14"/>
      <c r="D446" s="15"/>
      <c r="E446" s="16"/>
      <c r="F446" s="15"/>
      <c r="G446" s="18"/>
      <c r="H446" s="18" t="str">
        <f t="shared" si="30"/>
        <v/>
      </c>
      <c r="I446" s="18"/>
      <c r="J446" s="18" t="str">
        <f t="shared" si="31"/>
        <v/>
      </c>
      <c r="K446" s="18"/>
      <c r="L446" s="19" t="str">
        <f t="shared" si="32"/>
        <v/>
      </c>
      <c r="M446" s="18"/>
      <c r="N446" s="19" t="str">
        <f t="shared" si="33"/>
        <v/>
      </c>
      <c r="O446" s="15"/>
      <c r="P446" s="21" t="str">
        <f t="shared" si="34"/>
        <v/>
      </c>
    </row>
    <row r="447" spans="2:16" x14ac:dyDescent="0.2">
      <c r="B447" s="13" t="str">
        <f>IF(D447="","",COUNTA($D$5:D447))</f>
        <v/>
      </c>
      <c r="C447" s="14"/>
      <c r="D447" s="15"/>
      <c r="E447" s="16"/>
      <c r="F447" s="15"/>
      <c r="G447" s="18"/>
      <c r="H447" s="18" t="str">
        <f t="shared" si="30"/>
        <v/>
      </c>
      <c r="I447" s="18"/>
      <c r="J447" s="18" t="str">
        <f t="shared" si="31"/>
        <v/>
      </c>
      <c r="K447" s="18"/>
      <c r="L447" s="19" t="str">
        <f t="shared" si="32"/>
        <v/>
      </c>
      <c r="M447" s="18"/>
      <c r="N447" s="19" t="str">
        <f t="shared" si="33"/>
        <v/>
      </c>
      <c r="O447" s="15"/>
      <c r="P447" s="21" t="str">
        <f t="shared" si="34"/>
        <v/>
      </c>
    </row>
    <row r="448" spans="2:16" x14ac:dyDescent="0.2">
      <c r="B448" s="13" t="str">
        <f>IF(D448="","",COUNTA($D$5:D448))</f>
        <v/>
      </c>
      <c r="C448" s="14"/>
      <c r="D448" s="15"/>
      <c r="E448" s="16"/>
      <c r="F448" s="15"/>
      <c r="G448" s="18"/>
      <c r="H448" s="18" t="str">
        <f t="shared" si="30"/>
        <v/>
      </c>
      <c r="I448" s="18"/>
      <c r="J448" s="18" t="str">
        <f t="shared" si="31"/>
        <v/>
      </c>
      <c r="K448" s="18"/>
      <c r="L448" s="19" t="str">
        <f t="shared" si="32"/>
        <v/>
      </c>
      <c r="M448" s="18"/>
      <c r="N448" s="19" t="str">
        <f t="shared" si="33"/>
        <v/>
      </c>
      <c r="O448" s="15"/>
      <c r="P448" s="21" t="str">
        <f t="shared" si="34"/>
        <v/>
      </c>
    </row>
    <row r="449" spans="2:16" x14ac:dyDescent="0.2">
      <c r="B449" s="13" t="str">
        <f>IF(D449="","",COUNTA($D$5:D449))</f>
        <v/>
      </c>
      <c r="C449" s="14"/>
      <c r="D449" s="15"/>
      <c r="E449" s="16"/>
      <c r="F449" s="15"/>
      <c r="G449" s="18"/>
      <c r="H449" s="18" t="str">
        <f t="shared" si="30"/>
        <v/>
      </c>
      <c r="I449" s="18"/>
      <c r="J449" s="18" t="str">
        <f t="shared" si="31"/>
        <v/>
      </c>
      <c r="K449" s="18"/>
      <c r="L449" s="19" t="str">
        <f t="shared" si="32"/>
        <v/>
      </c>
      <c r="M449" s="18"/>
      <c r="N449" s="19" t="str">
        <f t="shared" si="33"/>
        <v/>
      </c>
      <c r="O449" s="15"/>
      <c r="P449" s="21" t="str">
        <f t="shared" si="34"/>
        <v/>
      </c>
    </row>
    <row r="450" spans="2:16" x14ac:dyDescent="0.2">
      <c r="B450" s="13" t="str">
        <f>IF(D450="","",COUNTA($D$5:D450))</f>
        <v/>
      </c>
      <c r="C450" s="14"/>
      <c r="D450" s="15"/>
      <c r="E450" s="16"/>
      <c r="F450" s="15"/>
      <c r="G450" s="18"/>
      <c r="H450" s="18" t="str">
        <f t="shared" si="30"/>
        <v/>
      </c>
      <c r="I450" s="18"/>
      <c r="J450" s="18" t="str">
        <f t="shared" si="31"/>
        <v/>
      </c>
      <c r="K450" s="18"/>
      <c r="L450" s="19" t="str">
        <f t="shared" si="32"/>
        <v/>
      </c>
      <c r="M450" s="18"/>
      <c r="N450" s="19" t="str">
        <f t="shared" si="33"/>
        <v/>
      </c>
      <c r="O450" s="15"/>
      <c r="P450" s="21" t="str">
        <f t="shared" si="34"/>
        <v/>
      </c>
    </row>
    <row r="451" spans="2:16" x14ac:dyDescent="0.2">
      <c r="B451" s="13" t="str">
        <f>IF(D451="","",COUNTA($D$5:D451))</f>
        <v/>
      </c>
      <c r="C451" s="14"/>
      <c r="D451" s="15"/>
      <c r="E451" s="16"/>
      <c r="F451" s="15"/>
      <c r="G451" s="18"/>
      <c r="H451" s="18" t="str">
        <f t="shared" si="30"/>
        <v/>
      </c>
      <c r="I451" s="18"/>
      <c r="J451" s="18" t="str">
        <f t="shared" si="31"/>
        <v/>
      </c>
      <c r="K451" s="18"/>
      <c r="L451" s="19" t="str">
        <f t="shared" si="32"/>
        <v/>
      </c>
      <c r="M451" s="18"/>
      <c r="N451" s="19" t="str">
        <f t="shared" si="33"/>
        <v/>
      </c>
      <c r="O451" s="15"/>
      <c r="P451" s="21" t="str">
        <f t="shared" si="34"/>
        <v/>
      </c>
    </row>
    <row r="452" spans="2:16" x14ac:dyDescent="0.2">
      <c r="B452" s="13" t="str">
        <f>IF(D452="","",COUNTA($D$5:D452))</f>
        <v/>
      </c>
      <c r="C452" s="14"/>
      <c r="D452" s="15"/>
      <c r="E452" s="16"/>
      <c r="F452" s="15"/>
      <c r="G452" s="18"/>
      <c r="H452" s="18" t="str">
        <f t="shared" si="30"/>
        <v/>
      </c>
      <c r="I452" s="18"/>
      <c r="J452" s="18" t="str">
        <f t="shared" si="31"/>
        <v/>
      </c>
      <c r="K452" s="18"/>
      <c r="L452" s="19" t="str">
        <f t="shared" si="32"/>
        <v/>
      </c>
      <c r="M452" s="18"/>
      <c r="N452" s="19" t="str">
        <f t="shared" si="33"/>
        <v/>
      </c>
      <c r="O452" s="15"/>
      <c r="P452" s="21" t="str">
        <f t="shared" si="34"/>
        <v/>
      </c>
    </row>
    <row r="453" spans="2:16" x14ac:dyDescent="0.2">
      <c r="B453" s="13" t="str">
        <f>IF(D453="","",COUNTA($D$5:D453))</f>
        <v/>
      </c>
      <c r="C453" s="14"/>
      <c r="D453" s="15"/>
      <c r="E453" s="16"/>
      <c r="F453" s="15"/>
      <c r="G453" s="18"/>
      <c r="H453" s="18" t="str">
        <f t="shared" ref="H453:H516" si="35">IF(G453="","",ROUND(G453*Cota1,2))</f>
        <v/>
      </c>
      <c r="I453" s="18"/>
      <c r="J453" s="18" t="str">
        <f t="shared" ref="J453:J516" si="36">IF(I453="","",ROUND(I453*Cota2,2))</f>
        <v/>
      </c>
      <c r="K453" s="18"/>
      <c r="L453" s="19" t="str">
        <f t="shared" ref="L453:L516" si="37">IF(K453="","",ROUND(K453*Cota1,2))</f>
        <v/>
      </c>
      <c r="M453" s="18"/>
      <c r="N453" s="19" t="str">
        <f t="shared" ref="N453:N516" si="38">IF(D453="","",N(G453)+N(H453)+N(I453)+N(J453)+N(K453)+N(M453))</f>
        <v/>
      </c>
      <c r="O453" s="15"/>
      <c r="P453" s="21" t="str">
        <f t="shared" ref="P453:P516" si="39">IF(AND(C453="",D453=""),"",TRIM(IF(OR(NOT(ISNUMBER(C453)),D453="",E453="",F453=""),"Date incomplete. ","")&amp;IF(COUNTIFS($D$5:$D$1004,D453,$F$5:$F$1004,F453)&gt;1,"Factură înregistrată de două ori. ","")&amp;IF(AND(N(G453)&lt;&gt;0,ABS(N(H453)-ROUND(G453*Cota1,2))&gt;0.05),"TVA 21% diferită de calcul. ","")&amp;IF(AND(N(I453)&lt;&gt;0,ABS(N(J453)-ROUND(I453*Cota2,2))&gt;0.05),"TVA 11% diferită de calcul. ","")&amp;IF(AND(LEFT(F453,2)="RO",O453&lt;&gt;"Da"),"Nu apare în SPV: cere furnizorului transmiterea în e-Factura. ","")))</f>
        <v/>
      </c>
    </row>
    <row r="454" spans="2:16" x14ac:dyDescent="0.2">
      <c r="B454" s="13" t="str">
        <f>IF(D454="","",COUNTA($D$5:D454))</f>
        <v/>
      </c>
      <c r="C454" s="14"/>
      <c r="D454" s="15"/>
      <c r="E454" s="16"/>
      <c r="F454" s="15"/>
      <c r="G454" s="18"/>
      <c r="H454" s="18" t="str">
        <f t="shared" si="35"/>
        <v/>
      </c>
      <c r="I454" s="18"/>
      <c r="J454" s="18" t="str">
        <f t="shared" si="36"/>
        <v/>
      </c>
      <c r="K454" s="18"/>
      <c r="L454" s="19" t="str">
        <f t="shared" si="37"/>
        <v/>
      </c>
      <c r="M454" s="18"/>
      <c r="N454" s="19" t="str">
        <f t="shared" si="38"/>
        <v/>
      </c>
      <c r="O454" s="15"/>
      <c r="P454" s="21" t="str">
        <f t="shared" si="39"/>
        <v/>
      </c>
    </row>
    <row r="455" spans="2:16" x14ac:dyDescent="0.2">
      <c r="B455" s="13" t="str">
        <f>IF(D455="","",COUNTA($D$5:D455))</f>
        <v/>
      </c>
      <c r="C455" s="14"/>
      <c r="D455" s="15"/>
      <c r="E455" s="16"/>
      <c r="F455" s="15"/>
      <c r="G455" s="18"/>
      <c r="H455" s="18" t="str">
        <f t="shared" si="35"/>
        <v/>
      </c>
      <c r="I455" s="18"/>
      <c r="J455" s="18" t="str">
        <f t="shared" si="36"/>
        <v/>
      </c>
      <c r="K455" s="18"/>
      <c r="L455" s="19" t="str">
        <f t="shared" si="37"/>
        <v/>
      </c>
      <c r="M455" s="18"/>
      <c r="N455" s="19" t="str">
        <f t="shared" si="38"/>
        <v/>
      </c>
      <c r="O455" s="15"/>
      <c r="P455" s="21" t="str">
        <f t="shared" si="39"/>
        <v/>
      </c>
    </row>
    <row r="456" spans="2:16" x14ac:dyDescent="0.2">
      <c r="B456" s="13" t="str">
        <f>IF(D456="","",COUNTA($D$5:D456))</f>
        <v/>
      </c>
      <c r="C456" s="14"/>
      <c r="D456" s="15"/>
      <c r="E456" s="16"/>
      <c r="F456" s="15"/>
      <c r="G456" s="18"/>
      <c r="H456" s="18" t="str">
        <f t="shared" si="35"/>
        <v/>
      </c>
      <c r="I456" s="18"/>
      <c r="J456" s="18" t="str">
        <f t="shared" si="36"/>
        <v/>
      </c>
      <c r="K456" s="18"/>
      <c r="L456" s="19" t="str">
        <f t="shared" si="37"/>
        <v/>
      </c>
      <c r="M456" s="18"/>
      <c r="N456" s="19" t="str">
        <f t="shared" si="38"/>
        <v/>
      </c>
      <c r="O456" s="15"/>
      <c r="P456" s="21" t="str">
        <f t="shared" si="39"/>
        <v/>
      </c>
    </row>
    <row r="457" spans="2:16" x14ac:dyDescent="0.2">
      <c r="B457" s="13" t="str">
        <f>IF(D457="","",COUNTA($D$5:D457))</f>
        <v/>
      </c>
      <c r="C457" s="14"/>
      <c r="D457" s="15"/>
      <c r="E457" s="16"/>
      <c r="F457" s="15"/>
      <c r="G457" s="18"/>
      <c r="H457" s="18" t="str">
        <f t="shared" si="35"/>
        <v/>
      </c>
      <c r="I457" s="18"/>
      <c r="J457" s="18" t="str">
        <f t="shared" si="36"/>
        <v/>
      </c>
      <c r="K457" s="18"/>
      <c r="L457" s="19" t="str">
        <f t="shared" si="37"/>
        <v/>
      </c>
      <c r="M457" s="18"/>
      <c r="N457" s="19" t="str">
        <f t="shared" si="38"/>
        <v/>
      </c>
      <c r="O457" s="15"/>
      <c r="P457" s="21" t="str">
        <f t="shared" si="39"/>
        <v/>
      </c>
    </row>
    <row r="458" spans="2:16" x14ac:dyDescent="0.2">
      <c r="B458" s="13" t="str">
        <f>IF(D458="","",COUNTA($D$5:D458))</f>
        <v/>
      </c>
      <c r="C458" s="14"/>
      <c r="D458" s="15"/>
      <c r="E458" s="16"/>
      <c r="F458" s="15"/>
      <c r="G458" s="18"/>
      <c r="H458" s="18" t="str">
        <f t="shared" si="35"/>
        <v/>
      </c>
      <c r="I458" s="18"/>
      <c r="J458" s="18" t="str">
        <f t="shared" si="36"/>
        <v/>
      </c>
      <c r="K458" s="18"/>
      <c r="L458" s="19" t="str">
        <f t="shared" si="37"/>
        <v/>
      </c>
      <c r="M458" s="18"/>
      <c r="N458" s="19" t="str">
        <f t="shared" si="38"/>
        <v/>
      </c>
      <c r="O458" s="15"/>
      <c r="P458" s="21" t="str">
        <f t="shared" si="39"/>
        <v/>
      </c>
    </row>
    <row r="459" spans="2:16" x14ac:dyDescent="0.2">
      <c r="B459" s="13" t="str">
        <f>IF(D459="","",COUNTA($D$5:D459))</f>
        <v/>
      </c>
      <c r="C459" s="14"/>
      <c r="D459" s="15"/>
      <c r="E459" s="16"/>
      <c r="F459" s="15"/>
      <c r="G459" s="18"/>
      <c r="H459" s="18" t="str">
        <f t="shared" si="35"/>
        <v/>
      </c>
      <c r="I459" s="18"/>
      <c r="J459" s="18" t="str">
        <f t="shared" si="36"/>
        <v/>
      </c>
      <c r="K459" s="18"/>
      <c r="L459" s="19" t="str">
        <f t="shared" si="37"/>
        <v/>
      </c>
      <c r="M459" s="18"/>
      <c r="N459" s="19" t="str">
        <f t="shared" si="38"/>
        <v/>
      </c>
      <c r="O459" s="15"/>
      <c r="P459" s="21" t="str">
        <f t="shared" si="39"/>
        <v/>
      </c>
    </row>
    <row r="460" spans="2:16" x14ac:dyDescent="0.2">
      <c r="B460" s="13" t="str">
        <f>IF(D460="","",COUNTA($D$5:D460))</f>
        <v/>
      </c>
      <c r="C460" s="14"/>
      <c r="D460" s="15"/>
      <c r="E460" s="16"/>
      <c r="F460" s="15"/>
      <c r="G460" s="18"/>
      <c r="H460" s="18" t="str">
        <f t="shared" si="35"/>
        <v/>
      </c>
      <c r="I460" s="18"/>
      <c r="J460" s="18" t="str">
        <f t="shared" si="36"/>
        <v/>
      </c>
      <c r="K460" s="18"/>
      <c r="L460" s="19" t="str">
        <f t="shared" si="37"/>
        <v/>
      </c>
      <c r="M460" s="18"/>
      <c r="N460" s="19" t="str">
        <f t="shared" si="38"/>
        <v/>
      </c>
      <c r="O460" s="15"/>
      <c r="P460" s="21" t="str">
        <f t="shared" si="39"/>
        <v/>
      </c>
    </row>
    <row r="461" spans="2:16" x14ac:dyDescent="0.2">
      <c r="B461" s="13" t="str">
        <f>IF(D461="","",COUNTA($D$5:D461))</f>
        <v/>
      </c>
      <c r="C461" s="14"/>
      <c r="D461" s="15"/>
      <c r="E461" s="16"/>
      <c r="F461" s="15"/>
      <c r="G461" s="18"/>
      <c r="H461" s="18" t="str">
        <f t="shared" si="35"/>
        <v/>
      </c>
      <c r="I461" s="18"/>
      <c r="J461" s="18" t="str">
        <f t="shared" si="36"/>
        <v/>
      </c>
      <c r="K461" s="18"/>
      <c r="L461" s="19" t="str">
        <f t="shared" si="37"/>
        <v/>
      </c>
      <c r="M461" s="18"/>
      <c r="N461" s="19" t="str">
        <f t="shared" si="38"/>
        <v/>
      </c>
      <c r="O461" s="15"/>
      <c r="P461" s="21" t="str">
        <f t="shared" si="39"/>
        <v/>
      </c>
    </row>
    <row r="462" spans="2:16" x14ac:dyDescent="0.2">
      <c r="B462" s="13" t="str">
        <f>IF(D462="","",COUNTA($D$5:D462))</f>
        <v/>
      </c>
      <c r="C462" s="14"/>
      <c r="D462" s="15"/>
      <c r="E462" s="16"/>
      <c r="F462" s="15"/>
      <c r="G462" s="18"/>
      <c r="H462" s="18" t="str">
        <f t="shared" si="35"/>
        <v/>
      </c>
      <c r="I462" s="18"/>
      <c r="J462" s="18" t="str">
        <f t="shared" si="36"/>
        <v/>
      </c>
      <c r="K462" s="18"/>
      <c r="L462" s="19" t="str">
        <f t="shared" si="37"/>
        <v/>
      </c>
      <c r="M462" s="18"/>
      <c r="N462" s="19" t="str">
        <f t="shared" si="38"/>
        <v/>
      </c>
      <c r="O462" s="15"/>
      <c r="P462" s="21" t="str">
        <f t="shared" si="39"/>
        <v/>
      </c>
    </row>
    <row r="463" spans="2:16" x14ac:dyDescent="0.2">
      <c r="B463" s="13" t="str">
        <f>IF(D463="","",COUNTA($D$5:D463))</f>
        <v/>
      </c>
      <c r="C463" s="14"/>
      <c r="D463" s="15"/>
      <c r="E463" s="16"/>
      <c r="F463" s="15"/>
      <c r="G463" s="18"/>
      <c r="H463" s="18" t="str">
        <f t="shared" si="35"/>
        <v/>
      </c>
      <c r="I463" s="18"/>
      <c r="J463" s="18" t="str">
        <f t="shared" si="36"/>
        <v/>
      </c>
      <c r="K463" s="18"/>
      <c r="L463" s="19" t="str">
        <f t="shared" si="37"/>
        <v/>
      </c>
      <c r="M463" s="18"/>
      <c r="N463" s="19" t="str">
        <f t="shared" si="38"/>
        <v/>
      </c>
      <c r="O463" s="15"/>
      <c r="P463" s="21" t="str">
        <f t="shared" si="39"/>
        <v/>
      </c>
    </row>
    <row r="464" spans="2:16" x14ac:dyDescent="0.2">
      <c r="B464" s="13" t="str">
        <f>IF(D464="","",COUNTA($D$5:D464))</f>
        <v/>
      </c>
      <c r="C464" s="14"/>
      <c r="D464" s="15"/>
      <c r="E464" s="16"/>
      <c r="F464" s="15"/>
      <c r="G464" s="18"/>
      <c r="H464" s="18" t="str">
        <f t="shared" si="35"/>
        <v/>
      </c>
      <c r="I464" s="18"/>
      <c r="J464" s="18" t="str">
        <f t="shared" si="36"/>
        <v/>
      </c>
      <c r="K464" s="18"/>
      <c r="L464" s="19" t="str">
        <f t="shared" si="37"/>
        <v/>
      </c>
      <c r="M464" s="18"/>
      <c r="N464" s="19" t="str">
        <f t="shared" si="38"/>
        <v/>
      </c>
      <c r="O464" s="15"/>
      <c r="P464" s="21" t="str">
        <f t="shared" si="39"/>
        <v/>
      </c>
    </row>
    <row r="465" spans="2:16" x14ac:dyDescent="0.2">
      <c r="B465" s="13" t="str">
        <f>IF(D465="","",COUNTA($D$5:D465))</f>
        <v/>
      </c>
      <c r="C465" s="14"/>
      <c r="D465" s="15"/>
      <c r="E465" s="16"/>
      <c r="F465" s="15"/>
      <c r="G465" s="18"/>
      <c r="H465" s="18" t="str">
        <f t="shared" si="35"/>
        <v/>
      </c>
      <c r="I465" s="18"/>
      <c r="J465" s="18" t="str">
        <f t="shared" si="36"/>
        <v/>
      </c>
      <c r="K465" s="18"/>
      <c r="L465" s="19" t="str">
        <f t="shared" si="37"/>
        <v/>
      </c>
      <c r="M465" s="18"/>
      <c r="N465" s="19" t="str">
        <f t="shared" si="38"/>
        <v/>
      </c>
      <c r="O465" s="15"/>
      <c r="P465" s="21" t="str">
        <f t="shared" si="39"/>
        <v/>
      </c>
    </row>
    <row r="466" spans="2:16" x14ac:dyDescent="0.2">
      <c r="B466" s="13" t="str">
        <f>IF(D466="","",COUNTA($D$5:D466))</f>
        <v/>
      </c>
      <c r="C466" s="14"/>
      <c r="D466" s="15"/>
      <c r="E466" s="16"/>
      <c r="F466" s="15"/>
      <c r="G466" s="18"/>
      <c r="H466" s="18" t="str">
        <f t="shared" si="35"/>
        <v/>
      </c>
      <c r="I466" s="18"/>
      <c r="J466" s="18" t="str">
        <f t="shared" si="36"/>
        <v/>
      </c>
      <c r="K466" s="18"/>
      <c r="L466" s="19" t="str">
        <f t="shared" si="37"/>
        <v/>
      </c>
      <c r="M466" s="18"/>
      <c r="N466" s="19" t="str">
        <f t="shared" si="38"/>
        <v/>
      </c>
      <c r="O466" s="15"/>
      <c r="P466" s="21" t="str">
        <f t="shared" si="39"/>
        <v/>
      </c>
    </row>
    <row r="467" spans="2:16" x14ac:dyDescent="0.2">
      <c r="B467" s="13" t="str">
        <f>IF(D467="","",COUNTA($D$5:D467))</f>
        <v/>
      </c>
      <c r="C467" s="14"/>
      <c r="D467" s="15"/>
      <c r="E467" s="16"/>
      <c r="F467" s="15"/>
      <c r="G467" s="18"/>
      <c r="H467" s="18" t="str">
        <f t="shared" si="35"/>
        <v/>
      </c>
      <c r="I467" s="18"/>
      <c r="J467" s="18" t="str">
        <f t="shared" si="36"/>
        <v/>
      </c>
      <c r="K467" s="18"/>
      <c r="L467" s="19" t="str">
        <f t="shared" si="37"/>
        <v/>
      </c>
      <c r="M467" s="18"/>
      <c r="N467" s="19" t="str">
        <f t="shared" si="38"/>
        <v/>
      </c>
      <c r="O467" s="15"/>
      <c r="P467" s="21" t="str">
        <f t="shared" si="39"/>
        <v/>
      </c>
    </row>
    <row r="468" spans="2:16" x14ac:dyDescent="0.2">
      <c r="B468" s="13" t="str">
        <f>IF(D468="","",COUNTA($D$5:D468))</f>
        <v/>
      </c>
      <c r="C468" s="14"/>
      <c r="D468" s="15"/>
      <c r="E468" s="16"/>
      <c r="F468" s="15"/>
      <c r="G468" s="18"/>
      <c r="H468" s="18" t="str">
        <f t="shared" si="35"/>
        <v/>
      </c>
      <c r="I468" s="18"/>
      <c r="J468" s="18" t="str">
        <f t="shared" si="36"/>
        <v/>
      </c>
      <c r="K468" s="18"/>
      <c r="L468" s="19" t="str">
        <f t="shared" si="37"/>
        <v/>
      </c>
      <c r="M468" s="18"/>
      <c r="N468" s="19" t="str">
        <f t="shared" si="38"/>
        <v/>
      </c>
      <c r="O468" s="15"/>
      <c r="P468" s="21" t="str">
        <f t="shared" si="39"/>
        <v/>
      </c>
    </row>
    <row r="469" spans="2:16" x14ac:dyDescent="0.2">
      <c r="B469" s="13" t="str">
        <f>IF(D469="","",COUNTA($D$5:D469))</f>
        <v/>
      </c>
      <c r="C469" s="14"/>
      <c r="D469" s="15"/>
      <c r="E469" s="16"/>
      <c r="F469" s="15"/>
      <c r="G469" s="18"/>
      <c r="H469" s="18" t="str">
        <f t="shared" si="35"/>
        <v/>
      </c>
      <c r="I469" s="18"/>
      <c r="J469" s="18" t="str">
        <f t="shared" si="36"/>
        <v/>
      </c>
      <c r="K469" s="18"/>
      <c r="L469" s="19" t="str">
        <f t="shared" si="37"/>
        <v/>
      </c>
      <c r="M469" s="18"/>
      <c r="N469" s="19" t="str">
        <f t="shared" si="38"/>
        <v/>
      </c>
      <c r="O469" s="15"/>
      <c r="P469" s="21" t="str">
        <f t="shared" si="39"/>
        <v/>
      </c>
    </row>
    <row r="470" spans="2:16" x14ac:dyDescent="0.2">
      <c r="B470" s="13" t="str">
        <f>IF(D470="","",COUNTA($D$5:D470))</f>
        <v/>
      </c>
      <c r="C470" s="14"/>
      <c r="D470" s="15"/>
      <c r="E470" s="16"/>
      <c r="F470" s="15"/>
      <c r="G470" s="18"/>
      <c r="H470" s="18" t="str">
        <f t="shared" si="35"/>
        <v/>
      </c>
      <c r="I470" s="18"/>
      <c r="J470" s="18" t="str">
        <f t="shared" si="36"/>
        <v/>
      </c>
      <c r="K470" s="18"/>
      <c r="L470" s="19" t="str">
        <f t="shared" si="37"/>
        <v/>
      </c>
      <c r="M470" s="18"/>
      <c r="N470" s="19" t="str">
        <f t="shared" si="38"/>
        <v/>
      </c>
      <c r="O470" s="15"/>
      <c r="P470" s="21" t="str">
        <f t="shared" si="39"/>
        <v/>
      </c>
    </row>
    <row r="471" spans="2:16" x14ac:dyDescent="0.2">
      <c r="B471" s="13" t="str">
        <f>IF(D471="","",COUNTA($D$5:D471))</f>
        <v/>
      </c>
      <c r="C471" s="14"/>
      <c r="D471" s="15"/>
      <c r="E471" s="16"/>
      <c r="F471" s="15"/>
      <c r="G471" s="18"/>
      <c r="H471" s="18" t="str">
        <f t="shared" si="35"/>
        <v/>
      </c>
      <c r="I471" s="18"/>
      <c r="J471" s="18" t="str">
        <f t="shared" si="36"/>
        <v/>
      </c>
      <c r="K471" s="18"/>
      <c r="L471" s="19" t="str">
        <f t="shared" si="37"/>
        <v/>
      </c>
      <c r="M471" s="18"/>
      <c r="N471" s="19" t="str">
        <f t="shared" si="38"/>
        <v/>
      </c>
      <c r="O471" s="15"/>
      <c r="P471" s="21" t="str">
        <f t="shared" si="39"/>
        <v/>
      </c>
    </row>
    <row r="472" spans="2:16" x14ac:dyDescent="0.2">
      <c r="B472" s="13" t="str">
        <f>IF(D472="","",COUNTA($D$5:D472))</f>
        <v/>
      </c>
      <c r="C472" s="14"/>
      <c r="D472" s="15"/>
      <c r="E472" s="16"/>
      <c r="F472" s="15"/>
      <c r="G472" s="18"/>
      <c r="H472" s="18" t="str">
        <f t="shared" si="35"/>
        <v/>
      </c>
      <c r="I472" s="18"/>
      <c r="J472" s="18" t="str">
        <f t="shared" si="36"/>
        <v/>
      </c>
      <c r="K472" s="18"/>
      <c r="L472" s="19" t="str">
        <f t="shared" si="37"/>
        <v/>
      </c>
      <c r="M472" s="18"/>
      <c r="N472" s="19" t="str">
        <f t="shared" si="38"/>
        <v/>
      </c>
      <c r="O472" s="15"/>
      <c r="P472" s="21" t="str">
        <f t="shared" si="39"/>
        <v/>
      </c>
    </row>
    <row r="473" spans="2:16" x14ac:dyDescent="0.2">
      <c r="B473" s="13" t="str">
        <f>IF(D473="","",COUNTA($D$5:D473))</f>
        <v/>
      </c>
      <c r="C473" s="14"/>
      <c r="D473" s="15"/>
      <c r="E473" s="16"/>
      <c r="F473" s="15"/>
      <c r="G473" s="18"/>
      <c r="H473" s="18" t="str">
        <f t="shared" si="35"/>
        <v/>
      </c>
      <c r="I473" s="18"/>
      <c r="J473" s="18" t="str">
        <f t="shared" si="36"/>
        <v/>
      </c>
      <c r="K473" s="18"/>
      <c r="L473" s="19" t="str">
        <f t="shared" si="37"/>
        <v/>
      </c>
      <c r="M473" s="18"/>
      <c r="N473" s="19" t="str">
        <f t="shared" si="38"/>
        <v/>
      </c>
      <c r="O473" s="15"/>
      <c r="P473" s="21" t="str">
        <f t="shared" si="39"/>
        <v/>
      </c>
    </row>
    <row r="474" spans="2:16" x14ac:dyDescent="0.2">
      <c r="B474" s="13" t="str">
        <f>IF(D474="","",COUNTA($D$5:D474))</f>
        <v/>
      </c>
      <c r="C474" s="14"/>
      <c r="D474" s="15"/>
      <c r="E474" s="16"/>
      <c r="F474" s="15"/>
      <c r="G474" s="18"/>
      <c r="H474" s="18" t="str">
        <f t="shared" si="35"/>
        <v/>
      </c>
      <c r="I474" s="18"/>
      <c r="J474" s="18" t="str">
        <f t="shared" si="36"/>
        <v/>
      </c>
      <c r="K474" s="18"/>
      <c r="L474" s="19" t="str">
        <f t="shared" si="37"/>
        <v/>
      </c>
      <c r="M474" s="18"/>
      <c r="N474" s="19" t="str">
        <f t="shared" si="38"/>
        <v/>
      </c>
      <c r="O474" s="15"/>
      <c r="P474" s="21" t="str">
        <f t="shared" si="39"/>
        <v/>
      </c>
    </row>
    <row r="475" spans="2:16" x14ac:dyDescent="0.2">
      <c r="B475" s="13" t="str">
        <f>IF(D475="","",COUNTA($D$5:D475))</f>
        <v/>
      </c>
      <c r="C475" s="14"/>
      <c r="D475" s="15"/>
      <c r="E475" s="16"/>
      <c r="F475" s="15"/>
      <c r="G475" s="18"/>
      <c r="H475" s="18" t="str">
        <f t="shared" si="35"/>
        <v/>
      </c>
      <c r="I475" s="18"/>
      <c r="J475" s="18" t="str">
        <f t="shared" si="36"/>
        <v/>
      </c>
      <c r="K475" s="18"/>
      <c r="L475" s="19" t="str">
        <f t="shared" si="37"/>
        <v/>
      </c>
      <c r="M475" s="18"/>
      <c r="N475" s="19" t="str">
        <f t="shared" si="38"/>
        <v/>
      </c>
      <c r="O475" s="15"/>
      <c r="P475" s="21" t="str">
        <f t="shared" si="39"/>
        <v/>
      </c>
    </row>
    <row r="476" spans="2:16" x14ac:dyDescent="0.2">
      <c r="B476" s="13" t="str">
        <f>IF(D476="","",COUNTA($D$5:D476))</f>
        <v/>
      </c>
      <c r="C476" s="14"/>
      <c r="D476" s="15"/>
      <c r="E476" s="16"/>
      <c r="F476" s="15"/>
      <c r="G476" s="18"/>
      <c r="H476" s="18" t="str">
        <f t="shared" si="35"/>
        <v/>
      </c>
      <c r="I476" s="18"/>
      <c r="J476" s="18" t="str">
        <f t="shared" si="36"/>
        <v/>
      </c>
      <c r="K476" s="18"/>
      <c r="L476" s="19" t="str">
        <f t="shared" si="37"/>
        <v/>
      </c>
      <c r="M476" s="18"/>
      <c r="N476" s="19" t="str">
        <f t="shared" si="38"/>
        <v/>
      </c>
      <c r="O476" s="15"/>
      <c r="P476" s="21" t="str">
        <f t="shared" si="39"/>
        <v/>
      </c>
    </row>
    <row r="477" spans="2:16" x14ac:dyDescent="0.2">
      <c r="B477" s="13" t="str">
        <f>IF(D477="","",COUNTA($D$5:D477))</f>
        <v/>
      </c>
      <c r="C477" s="14"/>
      <c r="D477" s="15"/>
      <c r="E477" s="16"/>
      <c r="F477" s="15"/>
      <c r="G477" s="18"/>
      <c r="H477" s="18" t="str">
        <f t="shared" si="35"/>
        <v/>
      </c>
      <c r="I477" s="18"/>
      <c r="J477" s="18" t="str">
        <f t="shared" si="36"/>
        <v/>
      </c>
      <c r="K477" s="18"/>
      <c r="L477" s="19" t="str">
        <f t="shared" si="37"/>
        <v/>
      </c>
      <c r="M477" s="18"/>
      <c r="N477" s="19" t="str">
        <f t="shared" si="38"/>
        <v/>
      </c>
      <c r="O477" s="15"/>
      <c r="P477" s="21" t="str">
        <f t="shared" si="39"/>
        <v/>
      </c>
    </row>
    <row r="478" spans="2:16" x14ac:dyDescent="0.2">
      <c r="B478" s="13" t="str">
        <f>IF(D478="","",COUNTA($D$5:D478))</f>
        <v/>
      </c>
      <c r="C478" s="14"/>
      <c r="D478" s="15"/>
      <c r="E478" s="16"/>
      <c r="F478" s="15"/>
      <c r="G478" s="18"/>
      <c r="H478" s="18" t="str">
        <f t="shared" si="35"/>
        <v/>
      </c>
      <c r="I478" s="18"/>
      <c r="J478" s="18" t="str">
        <f t="shared" si="36"/>
        <v/>
      </c>
      <c r="K478" s="18"/>
      <c r="L478" s="19" t="str">
        <f t="shared" si="37"/>
        <v/>
      </c>
      <c r="M478" s="18"/>
      <c r="N478" s="19" t="str">
        <f t="shared" si="38"/>
        <v/>
      </c>
      <c r="O478" s="15"/>
      <c r="P478" s="21" t="str">
        <f t="shared" si="39"/>
        <v/>
      </c>
    </row>
    <row r="479" spans="2:16" x14ac:dyDescent="0.2">
      <c r="B479" s="13" t="str">
        <f>IF(D479="","",COUNTA($D$5:D479))</f>
        <v/>
      </c>
      <c r="C479" s="14"/>
      <c r="D479" s="15"/>
      <c r="E479" s="16"/>
      <c r="F479" s="15"/>
      <c r="G479" s="18"/>
      <c r="H479" s="18" t="str">
        <f t="shared" si="35"/>
        <v/>
      </c>
      <c r="I479" s="18"/>
      <c r="J479" s="18" t="str">
        <f t="shared" si="36"/>
        <v/>
      </c>
      <c r="K479" s="18"/>
      <c r="L479" s="19" t="str">
        <f t="shared" si="37"/>
        <v/>
      </c>
      <c r="M479" s="18"/>
      <c r="N479" s="19" t="str">
        <f t="shared" si="38"/>
        <v/>
      </c>
      <c r="O479" s="15"/>
      <c r="P479" s="21" t="str">
        <f t="shared" si="39"/>
        <v/>
      </c>
    </row>
    <row r="480" spans="2:16" x14ac:dyDescent="0.2">
      <c r="B480" s="13" t="str">
        <f>IF(D480="","",COUNTA($D$5:D480))</f>
        <v/>
      </c>
      <c r="C480" s="14"/>
      <c r="D480" s="15"/>
      <c r="E480" s="16"/>
      <c r="F480" s="15"/>
      <c r="G480" s="18"/>
      <c r="H480" s="18" t="str">
        <f t="shared" si="35"/>
        <v/>
      </c>
      <c r="I480" s="18"/>
      <c r="J480" s="18" t="str">
        <f t="shared" si="36"/>
        <v/>
      </c>
      <c r="K480" s="18"/>
      <c r="L480" s="19" t="str">
        <f t="shared" si="37"/>
        <v/>
      </c>
      <c r="M480" s="18"/>
      <c r="N480" s="19" t="str">
        <f t="shared" si="38"/>
        <v/>
      </c>
      <c r="O480" s="15"/>
      <c r="P480" s="21" t="str">
        <f t="shared" si="39"/>
        <v/>
      </c>
    </row>
    <row r="481" spans="2:16" x14ac:dyDescent="0.2">
      <c r="B481" s="13" t="str">
        <f>IF(D481="","",COUNTA($D$5:D481))</f>
        <v/>
      </c>
      <c r="C481" s="14"/>
      <c r="D481" s="15"/>
      <c r="E481" s="16"/>
      <c r="F481" s="15"/>
      <c r="G481" s="18"/>
      <c r="H481" s="18" t="str">
        <f t="shared" si="35"/>
        <v/>
      </c>
      <c r="I481" s="18"/>
      <c r="J481" s="18" t="str">
        <f t="shared" si="36"/>
        <v/>
      </c>
      <c r="K481" s="18"/>
      <c r="L481" s="19" t="str">
        <f t="shared" si="37"/>
        <v/>
      </c>
      <c r="M481" s="18"/>
      <c r="N481" s="19" t="str">
        <f t="shared" si="38"/>
        <v/>
      </c>
      <c r="O481" s="15"/>
      <c r="P481" s="21" t="str">
        <f t="shared" si="39"/>
        <v/>
      </c>
    </row>
    <row r="482" spans="2:16" x14ac:dyDescent="0.2">
      <c r="B482" s="13" t="str">
        <f>IF(D482="","",COUNTA($D$5:D482))</f>
        <v/>
      </c>
      <c r="C482" s="14"/>
      <c r="D482" s="15"/>
      <c r="E482" s="16"/>
      <c r="F482" s="15"/>
      <c r="G482" s="18"/>
      <c r="H482" s="18" t="str">
        <f t="shared" si="35"/>
        <v/>
      </c>
      <c r="I482" s="18"/>
      <c r="J482" s="18" t="str">
        <f t="shared" si="36"/>
        <v/>
      </c>
      <c r="K482" s="18"/>
      <c r="L482" s="19" t="str">
        <f t="shared" si="37"/>
        <v/>
      </c>
      <c r="M482" s="18"/>
      <c r="N482" s="19" t="str">
        <f t="shared" si="38"/>
        <v/>
      </c>
      <c r="O482" s="15"/>
      <c r="P482" s="21" t="str">
        <f t="shared" si="39"/>
        <v/>
      </c>
    </row>
    <row r="483" spans="2:16" x14ac:dyDescent="0.2">
      <c r="B483" s="13" t="str">
        <f>IF(D483="","",COUNTA($D$5:D483))</f>
        <v/>
      </c>
      <c r="C483" s="14"/>
      <c r="D483" s="15"/>
      <c r="E483" s="16"/>
      <c r="F483" s="15"/>
      <c r="G483" s="18"/>
      <c r="H483" s="18" t="str">
        <f t="shared" si="35"/>
        <v/>
      </c>
      <c r="I483" s="18"/>
      <c r="J483" s="18" t="str">
        <f t="shared" si="36"/>
        <v/>
      </c>
      <c r="K483" s="18"/>
      <c r="L483" s="19" t="str">
        <f t="shared" si="37"/>
        <v/>
      </c>
      <c r="M483" s="18"/>
      <c r="N483" s="19" t="str">
        <f t="shared" si="38"/>
        <v/>
      </c>
      <c r="O483" s="15"/>
      <c r="P483" s="21" t="str">
        <f t="shared" si="39"/>
        <v/>
      </c>
    </row>
    <row r="484" spans="2:16" x14ac:dyDescent="0.2">
      <c r="B484" s="13" t="str">
        <f>IF(D484="","",COUNTA($D$5:D484))</f>
        <v/>
      </c>
      <c r="C484" s="14"/>
      <c r="D484" s="15"/>
      <c r="E484" s="16"/>
      <c r="F484" s="15"/>
      <c r="G484" s="18"/>
      <c r="H484" s="18" t="str">
        <f t="shared" si="35"/>
        <v/>
      </c>
      <c r="I484" s="18"/>
      <c r="J484" s="18" t="str">
        <f t="shared" si="36"/>
        <v/>
      </c>
      <c r="K484" s="18"/>
      <c r="L484" s="19" t="str">
        <f t="shared" si="37"/>
        <v/>
      </c>
      <c r="M484" s="18"/>
      <c r="N484" s="19" t="str">
        <f t="shared" si="38"/>
        <v/>
      </c>
      <c r="O484" s="15"/>
      <c r="P484" s="21" t="str">
        <f t="shared" si="39"/>
        <v/>
      </c>
    </row>
    <row r="485" spans="2:16" x14ac:dyDescent="0.2">
      <c r="B485" s="13" t="str">
        <f>IF(D485="","",COUNTA($D$5:D485))</f>
        <v/>
      </c>
      <c r="C485" s="14"/>
      <c r="D485" s="15"/>
      <c r="E485" s="16"/>
      <c r="F485" s="15"/>
      <c r="G485" s="18"/>
      <c r="H485" s="18" t="str">
        <f t="shared" si="35"/>
        <v/>
      </c>
      <c r="I485" s="18"/>
      <c r="J485" s="18" t="str">
        <f t="shared" si="36"/>
        <v/>
      </c>
      <c r="K485" s="18"/>
      <c r="L485" s="19" t="str">
        <f t="shared" si="37"/>
        <v/>
      </c>
      <c r="M485" s="18"/>
      <c r="N485" s="19" t="str">
        <f t="shared" si="38"/>
        <v/>
      </c>
      <c r="O485" s="15"/>
      <c r="P485" s="21" t="str">
        <f t="shared" si="39"/>
        <v/>
      </c>
    </row>
    <row r="486" spans="2:16" x14ac:dyDescent="0.2">
      <c r="B486" s="13" t="str">
        <f>IF(D486="","",COUNTA($D$5:D486))</f>
        <v/>
      </c>
      <c r="C486" s="14"/>
      <c r="D486" s="15"/>
      <c r="E486" s="16"/>
      <c r="F486" s="15"/>
      <c r="G486" s="18"/>
      <c r="H486" s="18" t="str">
        <f t="shared" si="35"/>
        <v/>
      </c>
      <c r="I486" s="18"/>
      <c r="J486" s="18" t="str">
        <f t="shared" si="36"/>
        <v/>
      </c>
      <c r="K486" s="18"/>
      <c r="L486" s="19" t="str">
        <f t="shared" si="37"/>
        <v/>
      </c>
      <c r="M486" s="18"/>
      <c r="N486" s="19" t="str">
        <f t="shared" si="38"/>
        <v/>
      </c>
      <c r="O486" s="15"/>
      <c r="P486" s="21" t="str">
        <f t="shared" si="39"/>
        <v/>
      </c>
    </row>
    <row r="487" spans="2:16" x14ac:dyDescent="0.2">
      <c r="B487" s="13" t="str">
        <f>IF(D487="","",COUNTA($D$5:D487))</f>
        <v/>
      </c>
      <c r="C487" s="14"/>
      <c r="D487" s="15"/>
      <c r="E487" s="16"/>
      <c r="F487" s="15"/>
      <c r="G487" s="18"/>
      <c r="H487" s="18" t="str">
        <f t="shared" si="35"/>
        <v/>
      </c>
      <c r="I487" s="18"/>
      <c r="J487" s="18" t="str">
        <f t="shared" si="36"/>
        <v/>
      </c>
      <c r="K487" s="18"/>
      <c r="L487" s="19" t="str">
        <f t="shared" si="37"/>
        <v/>
      </c>
      <c r="M487" s="18"/>
      <c r="N487" s="19" t="str">
        <f t="shared" si="38"/>
        <v/>
      </c>
      <c r="O487" s="15"/>
      <c r="P487" s="21" t="str">
        <f t="shared" si="39"/>
        <v/>
      </c>
    </row>
    <row r="488" spans="2:16" x14ac:dyDescent="0.2">
      <c r="B488" s="13" t="str">
        <f>IF(D488="","",COUNTA($D$5:D488))</f>
        <v/>
      </c>
      <c r="C488" s="14"/>
      <c r="D488" s="15"/>
      <c r="E488" s="16"/>
      <c r="F488" s="15"/>
      <c r="G488" s="18"/>
      <c r="H488" s="18" t="str">
        <f t="shared" si="35"/>
        <v/>
      </c>
      <c r="I488" s="18"/>
      <c r="J488" s="18" t="str">
        <f t="shared" si="36"/>
        <v/>
      </c>
      <c r="K488" s="18"/>
      <c r="L488" s="19" t="str">
        <f t="shared" si="37"/>
        <v/>
      </c>
      <c r="M488" s="18"/>
      <c r="N488" s="19" t="str">
        <f t="shared" si="38"/>
        <v/>
      </c>
      <c r="O488" s="15"/>
      <c r="P488" s="21" t="str">
        <f t="shared" si="39"/>
        <v/>
      </c>
    </row>
    <row r="489" spans="2:16" x14ac:dyDescent="0.2">
      <c r="B489" s="13" t="str">
        <f>IF(D489="","",COUNTA($D$5:D489))</f>
        <v/>
      </c>
      <c r="C489" s="14"/>
      <c r="D489" s="15"/>
      <c r="E489" s="16"/>
      <c r="F489" s="15"/>
      <c r="G489" s="18"/>
      <c r="H489" s="18" t="str">
        <f t="shared" si="35"/>
        <v/>
      </c>
      <c r="I489" s="18"/>
      <c r="J489" s="18" t="str">
        <f t="shared" si="36"/>
        <v/>
      </c>
      <c r="K489" s="18"/>
      <c r="L489" s="19" t="str">
        <f t="shared" si="37"/>
        <v/>
      </c>
      <c r="M489" s="18"/>
      <c r="N489" s="19" t="str">
        <f t="shared" si="38"/>
        <v/>
      </c>
      <c r="O489" s="15"/>
      <c r="P489" s="21" t="str">
        <f t="shared" si="39"/>
        <v/>
      </c>
    </row>
    <row r="490" spans="2:16" x14ac:dyDescent="0.2">
      <c r="B490" s="13" t="str">
        <f>IF(D490="","",COUNTA($D$5:D490))</f>
        <v/>
      </c>
      <c r="C490" s="14"/>
      <c r="D490" s="15"/>
      <c r="E490" s="16"/>
      <c r="F490" s="15"/>
      <c r="G490" s="18"/>
      <c r="H490" s="18" t="str">
        <f t="shared" si="35"/>
        <v/>
      </c>
      <c r="I490" s="18"/>
      <c r="J490" s="18" t="str">
        <f t="shared" si="36"/>
        <v/>
      </c>
      <c r="K490" s="18"/>
      <c r="L490" s="19" t="str">
        <f t="shared" si="37"/>
        <v/>
      </c>
      <c r="M490" s="18"/>
      <c r="N490" s="19" t="str">
        <f t="shared" si="38"/>
        <v/>
      </c>
      <c r="O490" s="15"/>
      <c r="P490" s="21" t="str">
        <f t="shared" si="39"/>
        <v/>
      </c>
    </row>
    <row r="491" spans="2:16" x14ac:dyDescent="0.2">
      <c r="B491" s="13" t="str">
        <f>IF(D491="","",COUNTA($D$5:D491))</f>
        <v/>
      </c>
      <c r="C491" s="14"/>
      <c r="D491" s="15"/>
      <c r="E491" s="16"/>
      <c r="F491" s="15"/>
      <c r="G491" s="18"/>
      <c r="H491" s="18" t="str">
        <f t="shared" si="35"/>
        <v/>
      </c>
      <c r="I491" s="18"/>
      <c r="J491" s="18" t="str">
        <f t="shared" si="36"/>
        <v/>
      </c>
      <c r="K491" s="18"/>
      <c r="L491" s="19" t="str">
        <f t="shared" si="37"/>
        <v/>
      </c>
      <c r="M491" s="18"/>
      <c r="N491" s="19" t="str">
        <f t="shared" si="38"/>
        <v/>
      </c>
      <c r="O491" s="15"/>
      <c r="P491" s="21" t="str">
        <f t="shared" si="39"/>
        <v/>
      </c>
    </row>
    <row r="492" spans="2:16" x14ac:dyDescent="0.2">
      <c r="B492" s="13" t="str">
        <f>IF(D492="","",COUNTA($D$5:D492))</f>
        <v/>
      </c>
      <c r="C492" s="14"/>
      <c r="D492" s="15"/>
      <c r="E492" s="16"/>
      <c r="F492" s="15"/>
      <c r="G492" s="18"/>
      <c r="H492" s="18" t="str">
        <f t="shared" si="35"/>
        <v/>
      </c>
      <c r="I492" s="18"/>
      <c r="J492" s="18" t="str">
        <f t="shared" si="36"/>
        <v/>
      </c>
      <c r="K492" s="18"/>
      <c r="L492" s="19" t="str">
        <f t="shared" si="37"/>
        <v/>
      </c>
      <c r="M492" s="18"/>
      <c r="N492" s="19" t="str">
        <f t="shared" si="38"/>
        <v/>
      </c>
      <c r="O492" s="15"/>
      <c r="P492" s="21" t="str">
        <f t="shared" si="39"/>
        <v/>
      </c>
    </row>
    <row r="493" spans="2:16" x14ac:dyDescent="0.2">
      <c r="B493" s="13" t="str">
        <f>IF(D493="","",COUNTA($D$5:D493))</f>
        <v/>
      </c>
      <c r="C493" s="14"/>
      <c r="D493" s="15"/>
      <c r="E493" s="16"/>
      <c r="F493" s="15"/>
      <c r="G493" s="18"/>
      <c r="H493" s="18" t="str">
        <f t="shared" si="35"/>
        <v/>
      </c>
      <c r="I493" s="18"/>
      <c r="J493" s="18" t="str">
        <f t="shared" si="36"/>
        <v/>
      </c>
      <c r="K493" s="18"/>
      <c r="L493" s="19" t="str">
        <f t="shared" si="37"/>
        <v/>
      </c>
      <c r="M493" s="18"/>
      <c r="N493" s="19" t="str">
        <f t="shared" si="38"/>
        <v/>
      </c>
      <c r="O493" s="15"/>
      <c r="P493" s="21" t="str">
        <f t="shared" si="39"/>
        <v/>
      </c>
    </row>
    <row r="494" spans="2:16" x14ac:dyDescent="0.2">
      <c r="B494" s="13" t="str">
        <f>IF(D494="","",COUNTA($D$5:D494))</f>
        <v/>
      </c>
      <c r="C494" s="14"/>
      <c r="D494" s="15"/>
      <c r="E494" s="16"/>
      <c r="F494" s="15"/>
      <c r="G494" s="18"/>
      <c r="H494" s="18" t="str">
        <f t="shared" si="35"/>
        <v/>
      </c>
      <c r="I494" s="18"/>
      <c r="J494" s="18" t="str">
        <f t="shared" si="36"/>
        <v/>
      </c>
      <c r="K494" s="18"/>
      <c r="L494" s="19" t="str">
        <f t="shared" si="37"/>
        <v/>
      </c>
      <c r="M494" s="18"/>
      <c r="N494" s="19" t="str">
        <f t="shared" si="38"/>
        <v/>
      </c>
      <c r="O494" s="15"/>
      <c r="P494" s="21" t="str">
        <f t="shared" si="39"/>
        <v/>
      </c>
    </row>
    <row r="495" spans="2:16" x14ac:dyDescent="0.2">
      <c r="B495" s="13" t="str">
        <f>IF(D495="","",COUNTA($D$5:D495))</f>
        <v/>
      </c>
      <c r="C495" s="14"/>
      <c r="D495" s="15"/>
      <c r="E495" s="16"/>
      <c r="F495" s="15"/>
      <c r="G495" s="18"/>
      <c r="H495" s="18" t="str">
        <f t="shared" si="35"/>
        <v/>
      </c>
      <c r="I495" s="18"/>
      <c r="J495" s="18" t="str">
        <f t="shared" si="36"/>
        <v/>
      </c>
      <c r="K495" s="18"/>
      <c r="L495" s="19" t="str">
        <f t="shared" si="37"/>
        <v/>
      </c>
      <c r="M495" s="18"/>
      <c r="N495" s="19" t="str">
        <f t="shared" si="38"/>
        <v/>
      </c>
      <c r="O495" s="15"/>
      <c r="P495" s="21" t="str">
        <f t="shared" si="39"/>
        <v/>
      </c>
    </row>
    <row r="496" spans="2:16" x14ac:dyDescent="0.2">
      <c r="B496" s="13" t="str">
        <f>IF(D496="","",COUNTA($D$5:D496))</f>
        <v/>
      </c>
      <c r="C496" s="14"/>
      <c r="D496" s="15"/>
      <c r="E496" s="16"/>
      <c r="F496" s="15"/>
      <c r="G496" s="18"/>
      <c r="H496" s="18" t="str">
        <f t="shared" si="35"/>
        <v/>
      </c>
      <c r="I496" s="18"/>
      <c r="J496" s="18" t="str">
        <f t="shared" si="36"/>
        <v/>
      </c>
      <c r="K496" s="18"/>
      <c r="L496" s="19" t="str">
        <f t="shared" si="37"/>
        <v/>
      </c>
      <c r="M496" s="18"/>
      <c r="N496" s="19" t="str">
        <f t="shared" si="38"/>
        <v/>
      </c>
      <c r="O496" s="15"/>
      <c r="P496" s="21" t="str">
        <f t="shared" si="39"/>
        <v/>
      </c>
    </row>
    <row r="497" spans="2:16" x14ac:dyDescent="0.2">
      <c r="B497" s="13" t="str">
        <f>IF(D497="","",COUNTA($D$5:D497))</f>
        <v/>
      </c>
      <c r="C497" s="14"/>
      <c r="D497" s="15"/>
      <c r="E497" s="16"/>
      <c r="F497" s="15"/>
      <c r="G497" s="18"/>
      <c r="H497" s="18" t="str">
        <f t="shared" si="35"/>
        <v/>
      </c>
      <c r="I497" s="18"/>
      <c r="J497" s="18" t="str">
        <f t="shared" si="36"/>
        <v/>
      </c>
      <c r="K497" s="18"/>
      <c r="L497" s="19" t="str">
        <f t="shared" si="37"/>
        <v/>
      </c>
      <c r="M497" s="18"/>
      <c r="N497" s="19" t="str">
        <f t="shared" si="38"/>
        <v/>
      </c>
      <c r="O497" s="15"/>
      <c r="P497" s="21" t="str">
        <f t="shared" si="39"/>
        <v/>
      </c>
    </row>
    <row r="498" spans="2:16" x14ac:dyDescent="0.2">
      <c r="B498" s="13" t="str">
        <f>IF(D498="","",COUNTA($D$5:D498))</f>
        <v/>
      </c>
      <c r="C498" s="14"/>
      <c r="D498" s="15"/>
      <c r="E498" s="16"/>
      <c r="F498" s="15"/>
      <c r="G498" s="18"/>
      <c r="H498" s="18" t="str">
        <f t="shared" si="35"/>
        <v/>
      </c>
      <c r="I498" s="18"/>
      <c r="J498" s="18" t="str">
        <f t="shared" si="36"/>
        <v/>
      </c>
      <c r="K498" s="18"/>
      <c r="L498" s="19" t="str">
        <f t="shared" si="37"/>
        <v/>
      </c>
      <c r="M498" s="18"/>
      <c r="N498" s="19" t="str">
        <f t="shared" si="38"/>
        <v/>
      </c>
      <c r="O498" s="15"/>
      <c r="P498" s="21" t="str">
        <f t="shared" si="39"/>
        <v/>
      </c>
    </row>
    <row r="499" spans="2:16" x14ac:dyDescent="0.2">
      <c r="B499" s="13" t="str">
        <f>IF(D499="","",COUNTA($D$5:D499))</f>
        <v/>
      </c>
      <c r="C499" s="14"/>
      <c r="D499" s="15"/>
      <c r="E499" s="16"/>
      <c r="F499" s="15"/>
      <c r="G499" s="18"/>
      <c r="H499" s="18" t="str">
        <f t="shared" si="35"/>
        <v/>
      </c>
      <c r="I499" s="18"/>
      <c r="J499" s="18" t="str">
        <f t="shared" si="36"/>
        <v/>
      </c>
      <c r="K499" s="18"/>
      <c r="L499" s="19" t="str">
        <f t="shared" si="37"/>
        <v/>
      </c>
      <c r="M499" s="18"/>
      <c r="N499" s="19" t="str">
        <f t="shared" si="38"/>
        <v/>
      </c>
      <c r="O499" s="15"/>
      <c r="P499" s="21" t="str">
        <f t="shared" si="39"/>
        <v/>
      </c>
    </row>
    <row r="500" spans="2:16" x14ac:dyDescent="0.2">
      <c r="B500" s="13" t="str">
        <f>IF(D500="","",COUNTA($D$5:D500))</f>
        <v/>
      </c>
      <c r="C500" s="14"/>
      <c r="D500" s="15"/>
      <c r="E500" s="16"/>
      <c r="F500" s="15"/>
      <c r="G500" s="18"/>
      <c r="H500" s="18" t="str">
        <f t="shared" si="35"/>
        <v/>
      </c>
      <c r="I500" s="18"/>
      <c r="J500" s="18" t="str">
        <f t="shared" si="36"/>
        <v/>
      </c>
      <c r="K500" s="18"/>
      <c r="L500" s="19" t="str">
        <f t="shared" si="37"/>
        <v/>
      </c>
      <c r="M500" s="18"/>
      <c r="N500" s="19" t="str">
        <f t="shared" si="38"/>
        <v/>
      </c>
      <c r="O500" s="15"/>
      <c r="P500" s="21" t="str">
        <f t="shared" si="39"/>
        <v/>
      </c>
    </row>
    <row r="501" spans="2:16" x14ac:dyDescent="0.2">
      <c r="B501" s="13" t="str">
        <f>IF(D501="","",COUNTA($D$5:D501))</f>
        <v/>
      </c>
      <c r="C501" s="14"/>
      <c r="D501" s="15"/>
      <c r="E501" s="16"/>
      <c r="F501" s="15"/>
      <c r="G501" s="18"/>
      <c r="H501" s="18" t="str">
        <f t="shared" si="35"/>
        <v/>
      </c>
      <c r="I501" s="18"/>
      <c r="J501" s="18" t="str">
        <f t="shared" si="36"/>
        <v/>
      </c>
      <c r="K501" s="18"/>
      <c r="L501" s="19" t="str">
        <f t="shared" si="37"/>
        <v/>
      </c>
      <c r="M501" s="18"/>
      <c r="N501" s="19" t="str">
        <f t="shared" si="38"/>
        <v/>
      </c>
      <c r="O501" s="15"/>
      <c r="P501" s="21" t="str">
        <f t="shared" si="39"/>
        <v/>
      </c>
    </row>
    <row r="502" spans="2:16" x14ac:dyDescent="0.2">
      <c r="B502" s="13" t="str">
        <f>IF(D502="","",COUNTA($D$5:D502))</f>
        <v/>
      </c>
      <c r="C502" s="14"/>
      <c r="D502" s="15"/>
      <c r="E502" s="16"/>
      <c r="F502" s="15"/>
      <c r="G502" s="18"/>
      <c r="H502" s="18" t="str">
        <f t="shared" si="35"/>
        <v/>
      </c>
      <c r="I502" s="18"/>
      <c r="J502" s="18" t="str">
        <f t="shared" si="36"/>
        <v/>
      </c>
      <c r="K502" s="18"/>
      <c r="L502" s="19" t="str">
        <f t="shared" si="37"/>
        <v/>
      </c>
      <c r="M502" s="18"/>
      <c r="N502" s="19" t="str">
        <f t="shared" si="38"/>
        <v/>
      </c>
      <c r="O502" s="15"/>
      <c r="P502" s="21" t="str">
        <f t="shared" si="39"/>
        <v/>
      </c>
    </row>
    <row r="503" spans="2:16" x14ac:dyDescent="0.2">
      <c r="B503" s="13" t="str">
        <f>IF(D503="","",COUNTA($D$5:D503))</f>
        <v/>
      </c>
      <c r="C503" s="14"/>
      <c r="D503" s="15"/>
      <c r="E503" s="16"/>
      <c r="F503" s="15"/>
      <c r="G503" s="18"/>
      <c r="H503" s="18" t="str">
        <f t="shared" si="35"/>
        <v/>
      </c>
      <c r="I503" s="18"/>
      <c r="J503" s="18" t="str">
        <f t="shared" si="36"/>
        <v/>
      </c>
      <c r="K503" s="18"/>
      <c r="L503" s="19" t="str">
        <f t="shared" si="37"/>
        <v/>
      </c>
      <c r="M503" s="18"/>
      <c r="N503" s="19" t="str">
        <f t="shared" si="38"/>
        <v/>
      </c>
      <c r="O503" s="15"/>
      <c r="P503" s="21" t="str">
        <f t="shared" si="39"/>
        <v/>
      </c>
    </row>
    <row r="504" spans="2:16" x14ac:dyDescent="0.2">
      <c r="B504" s="13" t="str">
        <f>IF(D504="","",COUNTA($D$5:D504))</f>
        <v/>
      </c>
      <c r="C504" s="14"/>
      <c r="D504" s="15"/>
      <c r="E504" s="16"/>
      <c r="F504" s="15"/>
      <c r="G504" s="18"/>
      <c r="H504" s="18" t="str">
        <f t="shared" si="35"/>
        <v/>
      </c>
      <c r="I504" s="18"/>
      <c r="J504" s="18" t="str">
        <f t="shared" si="36"/>
        <v/>
      </c>
      <c r="K504" s="18"/>
      <c r="L504" s="19" t="str">
        <f t="shared" si="37"/>
        <v/>
      </c>
      <c r="M504" s="18"/>
      <c r="N504" s="19" t="str">
        <f t="shared" si="38"/>
        <v/>
      </c>
      <c r="O504" s="15"/>
      <c r="P504" s="21" t="str">
        <f t="shared" si="39"/>
        <v/>
      </c>
    </row>
    <row r="505" spans="2:16" x14ac:dyDescent="0.2">
      <c r="B505" s="13" t="str">
        <f>IF(D505="","",COUNTA($D$5:D505))</f>
        <v/>
      </c>
      <c r="C505" s="14"/>
      <c r="D505" s="15"/>
      <c r="E505" s="16"/>
      <c r="F505" s="15"/>
      <c r="G505" s="18"/>
      <c r="H505" s="18" t="str">
        <f t="shared" si="35"/>
        <v/>
      </c>
      <c r="I505" s="18"/>
      <c r="J505" s="18" t="str">
        <f t="shared" si="36"/>
        <v/>
      </c>
      <c r="K505" s="18"/>
      <c r="L505" s="19" t="str">
        <f t="shared" si="37"/>
        <v/>
      </c>
      <c r="M505" s="18"/>
      <c r="N505" s="19" t="str">
        <f t="shared" si="38"/>
        <v/>
      </c>
      <c r="O505" s="15"/>
      <c r="P505" s="21" t="str">
        <f t="shared" si="39"/>
        <v/>
      </c>
    </row>
    <row r="506" spans="2:16" x14ac:dyDescent="0.2">
      <c r="B506" s="13" t="str">
        <f>IF(D506="","",COUNTA($D$5:D506))</f>
        <v/>
      </c>
      <c r="C506" s="14"/>
      <c r="D506" s="15"/>
      <c r="E506" s="16"/>
      <c r="F506" s="15"/>
      <c r="G506" s="18"/>
      <c r="H506" s="18" t="str">
        <f t="shared" si="35"/>
        <v/>
      </c>
      <c r="I506" s="18"/>
      <c r="J506" s="18" t="str">
        <f t="shared" si="36"/>
        <v/>
      </c>
      <c r="K506" s="18"/>
      <c r="L506" s="19" t="str">
        <f t="shared" si="37"/>
        <v/>
      </c>
      <c r="M506" s="18"/>
      <c r="N506" s="19" t="str">
        <f t="shared" si="38"/>
        <v/>
      </c>
      <c r="O506" s="15"/>
      <c r="P506" s="21" t="str">
        <f t="shared" si="39"/>
        <v/>
      </c>
    </row>
    <row r="507" spans="2:16" x14ac:dyDescent="0.2">
      <c r="B507" s="13" t="str">
        <f>IF(D507="","",COUNTA($D$5:D507))</f>
        <v/>
      </c>
      <c r="C507" s="14"/>
      <c r="D507" s="15"/>
      <c r="E507" s="16"/>
      <c r="F507" s="15"/>
      <c r="G507" s="18"/>
      <c r="H507" s="18" t="str">
        <f t="shared" si="35"/>
        <v/>
      </c>
      <c r="I507" s="18"/>
      <c r="J507" s="18" t="str">
        <f t="shared" si="36"/>
        <v/>
      </c>
      <c r="K507" s="18"/>
      <c r="L507" s="19" t="str">
        <f t="shared" si="37"/>
        <v/>
      </c>
      <c r="M507" s="18"/>
      <c r="N507" s="19" t="str">
        <f t="shared" si="38"/>
        <v/>
      </c>
      <c r="O507" s="15"/>
      <c r="P507" s="21" t="str">
        <f t="shared" si="39"/>
        <v/>
      </c>
    </row>
    <row r="508" spans="2:16" x14ac:dyDescent="0.2">
      <c r="B508" s="13" t="str">
        <f>IF(D508="","",COUNTA($D$5:D508))</f>
        <v/>
      </c>
      <c r="C508" s="14"/>
      <c r="D508" s="15"/>
      <c r="E508" s="16"/>
      <c r="F508" s="15"/>
      <c r="G508" s="18"/>
      <c r="H508" s="18" t="str">
        <f t="shared" si="35"/>
        <v/>
      </c>
      <c r="I508" s="18"/>
      <c r="J508" s="18" t="str">
        <f t="shared" si="36"/>
        <v/>
      </c>
      <c r="K508" s="18"/>
      <c r="L508" s="19" t="str">
        <f t="shared" si="37"/>
        <v/>
      </c>
      <c r="M508" s="18"/>
      <c r="N508" s="19" t="str">
        <f t="shared" si="38"/>
        <v/>
      </c>
      <c r="O508" s="15"/>
      <c r="P508" s="21" t="str">
        <f t="shared" si="39"/>
        <v/>
      </c>
    </row>
    <row r="509" spans="2:16" x14ac:dyDescent="0.2">
      <c r="B509" s="13" t="str">
        <f>IF(D509="","",COUNTA($D$5:D509))</f>
        <v/>
      </c>
      <c r="C509" s="14"/>
      <c r="D509" s="15"/>
      <c r="E509" s="16"/>
      <c r="F509" s="15"/>
      <c r="G509" s="18"/>
      <c r="H509" s="18" t="str">
        <f t="shared" si="35"/>
        <v/>
      </c>
      <c r="I509" s="18"/>
      <c r="J509" s="18" t="str">
        <f t="shared" si="36"/>
        <v/>
      </c>
      <c r="K509" s="18"/>
      <c r="L509" s="19" t="str">
        <f t="shared" si="37"/>
        <v/>
      </c>
      <c r="M509" s="18"/>
      <c r="N509" s="19" t="str">
        <f t="shared" si="38"/>
        <v/>
      </c>
      <c r="O509" s="15"/>
      <c r="P509" s="21" t="str">
        <f t="shared" si="39"/>
        <v/>
      </c>
    </row>
    <row r="510" spans="2:16" x14ac:dyDescent="0.2">
      <c r="B510" s="13" t="str">
        <f>IF(D510="","",COUNTA($D$5:D510))</f>
        <v/>
      </c>
      <c r="C510" s="14"/>
      <c r="D510" s="15"/>
      <c r="E510" s="16"/>
      <c r="F510" s="15"/>
      <c r="G510" s="18"/>
      <c r="H510" s="18" t="str">
        <f t="shared" si="35"/>
        <v/>
      </c>
      <c r="I510" s="18"/>
      <c r="J510" s="18" t="str">
        <f t="shared" si="36"/>
        <v/>
      </c>
      <c r="K510" s="18"/>
      <c r="L510" s="19" t="str">
        <f t="shared" si="37"/>
        <v/>
      </c>
      <c r="M510" s="18"/>
      <c r="N510" s="19" t="str">
        <f t="shared" si="38"/>
        <v/>
      </c>
      <c r="O510" s="15"/>
      <c r="P510" s="21" t="str">
        <f t="shared" si="39"/>
        <v/>
      </c>
    </row>
    <row r="511" spans="2:16" x14ac:dyDescent="0.2">
      <c r="B511" s="13" t="str">
        <f>IF(D511="","",COUNTA($D$5:D511))</f>
        <v/>
      </c>
      <c r="C511" s="14"/>
      <c r="D511" s="15"/>
      <c r="E511" s="16"/>
      <c r="F511" s="15"/>
      <c r="G511" s="18"/>
      <c r="H511" s="18" t="str">
        <f t="shared" si="35"/>
        <v/>
      </c>
      <c r="I511" s="18"/>
      <c r="J511" s="18" t="str">
        <f t="shared" si="36"/>
        <v/>
      </c>
      <c r="K511" s="18"/>
      <c r="L511" s="19" t="str">
        <f t="shared" si="37"/>
        <v/>
      </c>
      <c r="M511" s="18"/>
      <c r="N511" s="19" t="str">
        <f t="shared" si="38"/>
        <v/>
      </c>
      <c r="O511" s="15"/>
      <c r="P511" s="21" t="str">
        <f t="shared" si="39"/>
        <v/>
      </c>
    </row>
    <row r="512" spans="2:16" x14ac:dyDescent="0.2">
      <c r="B512" s="13" t="str">
        <f>IF(D512="","",COUNTA($D$5:D512))</f>
        <v/>
      </c>
      <c r="C512" s="14"/>
      <c r="D512" s="15"/>
      <c r="E512" s="16"/>
      <c r="F512" s="15"/>
      <c r="G512" s="18"/>
      <c r="H512" s="18" t="str">
        <f t="shared" si="35"/>
        <v/>
      </c>
      <c r="I512" s="18"/>
      <c r="J512" s="18" t="str">
        <f t="shared" si="36"/>
        <v/>
      </c>
      <c r="K512" s="18"/>
      <c r="L512" s="19" t="str">
        <f t="shared" si="37"/>
        <v/>
      </c>
      <c r="M512" s="18"/>
      <c r="N512" s="19" t="str">
        <f t="shared" si="38"/>
        <v/>
      </c>
      <c r="O512" s="15"/>
      <c r="P512" s="21" t="str">
        <f t="shared" si="39"/>
        <v/>
      </c>
    </row>
    <row r="513" spans="2:16" x14ac:dyDescent="0.2">
      <c r="B513" s="13" t="str">
        <f>IF(D513="","",COUNTA($D$5:D513))</f>
        <v/>
      </c>
      <c r="C513" s="14"/>
      <c r="D513" s="15"/>
      <c r="E513" s="16"/>
      <c r="F513" s="15"/>
      <c r="G513" s="18"/>
      <c r="H513" s="18" t="str">
        <f t="shared" si="35"/>
        <v/>
      </c>
      <c r="I513" s="18"/>
      <c r="J513" s="18" t="str">
        <f t="shared" si="36"/>
        <v/>
      </c>
      <c r="K513" s="18"/>
      <c r="L513" s="19" t="str">
        <f t="shared" si="37"/>
        <v/>
      </c>
      <c r="M513" s="18"/>
      <c r="N513" s="19" t="str">
        <f t="shared" si="38"/>
        <v/>
      </c>
      <c r="O513" s="15"/>
      <c r="P513" s="21" t="str">
        <f t="shared" si="39"/>
        <v/>
      </c>
    </row>
    <row r="514" spans="2:16" x14ac:dyDescent="0.2">
      <c r="B514" s="13" t="str">
        <f>IF(D514="","",COUNTA($D$5:D514))</f>
        <v/>
      </c>
      <c r="C514" s="14"/>
      <c r="D514" s="15"/>
      <c r="E514" s="16"/>
      <c r="F514" s="15"/>
      <c r="G514" s="18"/>
      <c r="H514" s="18" t="str">
        <f t="shared" si="35"/>
        <v/>
      </c>
      <c r="I514" s="18"/>
      <c r="J514" s="18" t="str">
        <f t="shared" si="36"/>
        <v/>
      </c>
      <c r="K514" s="18"/>
      <c r="L514" s="19" t="str">
        <f t="shared" si="37"/>
        <v/>
      </c>
      <c r="M514" s="18"/>
      <c r="N514" s="19" t="str">
        <f t="shared" si="38"/>
        <v/>
      </c>
      <c r="O514" s="15"/>
      <c r="P514" s="21" t="str">
        <f t="shared" si="39"/>
        <v/>
      </c>
    </row>
    <row r="515" spans="2:16" x14ac:dyDescent="0.2">
      <c r="B515" s="13" t="str">
        <f>IF(D515="","",COUNTA($D$5:D515))</f>
        <v/>
      </c>
      <c r="C515" s="14"/>
      <c r="D515" s="15"/>
      <c r="E515" s="16"/>
      <c r="F515" s="15"/>
      <c r="G515" s="18"/>
      <c r="H515" s="18" t="str">
        <f t="shared" si="35"/>
        <v/>
      </c>
      <c r="I515" s="18"/>
      <c r="J515" s="18" t="str">
        <f t="shared" si="36"/>
        <v/>
      </c>
      <c r="K515" s="18"/>
      <c r="L515" s="19" t="str">
        <f t="shared" si="37"/>
        <v/>
      </c>
      <c r="M515" s="18"/>
      <c r="N515" s="19" t="str">
        <f t="shared" si="38"/>
        <v/>
      </c>
      <c r="O515" s="15"/>
      <c r="P515" s="21" t="str">
        <f t="shared" si="39"/>
        <v/>
      </c>
    </row>
    <row r="516" spans="2:16" x14ac:dyDescent="0.2">
      <c r="B516" s="13" t="str">
        <f>IF(D516="","",COUNTA($D$5:D516))</f>
        <v/>
      </c>
      <c r="C516" s="14"/>
      <c r="D516" s="15"/>
      <c r="E516" s="16"/>
      <c r="F516" s="15"/>
      <c r="G516" s="18"/>
      <c r="H516" s="18" t="str">
        <f t="shared" si="35"/>
        <v/>
      </c>
      <c r="I516" s="18"/>
      <c r="J516" s="18" t="str">
        <f t="shared" si="36"/>
        <v/>
      </c>
      <c r="K516" s="18"/>
      <c r="L516" s="19" t="str">
        <f t="shared" si="37"/>
        <v/>
      </c>
      <c r="M516" s="18"/>
      <c r="N516" s="19" t="str">
        <f t="shared" si="38"/>
        <v/>
      </c>
      <c r="O516" s="15"/>
      <c r="P516" s="21" t="str">
        <f t="shared" si="39"/>
        <v/>
      </c>
    </row>
    <row r="517" spans="2:16" x14ac:dyDescent="0.2">
      <c r="B517" s="13" t="str">
        <f>IF(D517="","",COUNTA($D$5:D517))</f>
        <v/>
      </c>
      <c r="C517" s="14"/>
      <c r="D517" s="15"/>
      <c r="E517" s="16"/>
      <c r="F517" s="15"/>
      <c r="G517" s="18"/>
      <c r="H517" s="18" t="str">
        <f t="shared" ref="H517:H580" si="40">IF(G517="","",ROUND(G517*Cota1,2))</f>
        <v/>
      </c>
      <c r="I517" s="18"/>
      <c r="J517" s="18" t="str">
        <f t="shared" ref="J517:J580" si="41">IF(I517="","",ROUND(I517*Cota2,2))</f>
        <v/>
      </c>
      <c r="K517" s="18"/>
      <c r="L517" s="19" t="str">
        <f t="shared" ref="L517:L580" si="42">IF(K517="","",ROUND(K517*Cota1,2))</f>
        <v/>
      </c>
      <c r="M517" s="18"/>
      <c r="N517" s="19" t="str">
        <f t="shared" ref="N517:N580" si="43">IF(D517="","",N(G517)+N(H517)+N(I517)+N(J517)+N(K517)+N(M517))</f>
        <v/>
      </c>
      <c r="O517" s="15"/>
      <c r="P517" s="21" t="str">
        <f t="shared" ref="P517:P580" si="44">IF(AND(C517="",D517=""),"",TRIM(IF(OR(NOT(ISNUMBER(C517)),D517="",E517="",F517=""),"Date incomplete. ","")&amp;IF(COUNTIFS($D$5:$D$1004,D517,$F$5:$F$1004,F517)&gt;1,"Factură înregistrată de două ori. ","")&amp;IF(AND(N(G517)&lt;&gt;0,ABS(N(H517)-ROUND(G517*Cota1,2))&gt;0.05),"TVA 21% diferită de calcul. ","")&amp;IF(AND(N(I517)&lt;&gt;0,ABS(N(J517)-ROUND(I517*Cota2,2))&gt;0.05),"TVA 11% diferită de calcul. ","")&amp;IF(AND(LEFT(F517,2)="RO",O517&lt;&gt;"Da"),"Nu apare în SPV: cere furnizorului transmiterea în e-Factura. ","")))</f>
        <v/>
      </c>
    </row>
    <row r="518" spans="2:16" x14ac:dyDescent="0.2">
      <c r="B518" s="13" t="str">
        <f>IF(D518="","",COUNTA($D$5:D518))</f>
        <v/>
      </c>
      <c r="C518" s="14"/>
      <c r="D518" s="15"/>
      <c r="E518" s="16"/>
      <c r="F518" s="15"/>
      <c r="G518" s="18"/>
      <c r="H518" s="18" t="str">
        <f t="shared" si="40"/>
        <v/>
      </c>
      <c r="I518" s="18"/>
      <c r="J518" s="18" t="str">
        <f t="shared" si="41"/>
        <v/>
      </c>
      <c r="K518" s="18"/>
      <c r="L518" s="19" t="str">
        <f t="shared" si="42"/>
        <v/>
      </c>
      <c r="M518" s="18"/>
      <c r="N518" s="19" t="str">
        <f t="shared" si="43"/>
        <v/>
      </c>
      <c r="O518" s="15"/>
      <c r="P518" s="21" t="str">
        <f t="shared" si="44"/>
        <v/>
      </c>
    </row>
    <row r="519" spans="2:16" x14ac:dyDescent="0.2">
      <c r="B519" s="13" t="str">
        <f>IF(D519="","",COUNTA($D$5:D519))</f>
        <v/>
      </c>
      <c r="C519" s="14"/>
      <c r="D519" s="15"/>
      <c r="E519" s="16"/>
      <c r="F519" s="15"/>
      <c r="G519" s="18"/>
      <c r="H519" s="18" t="str">
        <f t="shared" si="40"/>
        <v/>
      </c>
      <c r="I519" s="18"/>
      <c r="J519" s="18" t="str">
        <f t="shared" si="41"/>
        <v/>
      </c>
      <c r="K519" s="18"/>
      <c r="L519" s="19" t="str">
        <f t="shared" si="42"/>
        <v/>
      </c>
      <c r="M519" s="18"/>
      <c r="N519" s="19" t="str">
        <f t="shared" si="43"/>
        <v/>
      </c>
      <c r="O519" s="15"/>
      <c r="P519" s="21" t="str">
        <f t="shared" si="44"/>
        <v/>
      </c>
    </row>
    <row r="520" spans="2:16" x14ac:dyDescent="0.2">
      <c r="B520" s="13" t="str">
        <f>IF(D520="","",COUNTA($D$5:D520))</f>
        <v/>
      </c>
      <c r="C520" s="14"/>
      <c r="D520" s="15"/>
      <c r="E520" s="16"/>
      <c r="F520" s="15"/>
      <c r="G520" s="18"/>
      <c r="H520" s="18" t="str">
        <f t="shared" si="40"/>
        <v/>
      </c>
      <c r="I520" s="18"/>
      <c r="J520" s="18" t="str">
        <f t="shared" si="41"/>
        <v/>
      </c>
      <c r="K520" s="18"/>
      <c r="L520" s="19" t="str">
        <f t="shared" si="42"/>
        <v/>
      </c>
      <c r="M520" s="18"/>
      <c r="N520" s="19" t="str">
        <f t="shared" si="43"/>
        <v/>
      </c>
      <c r="O520" s="15"/>
      <c r="P520" s="21" t="str">
        <f t="shared" si="44"/>
        <v/>
      </c>
    </row>
    <row r="521" spans="2:16" x14ac:dyDescent="0.2">
      <c r="B521" s="13" t="str">
        <f>IF(D521="","",COUNTA($D$5:D521))</f>
        <v/>
      </c>
      <c r="C521" s="14"/>
      <c r="D521" s="15"/>
      <c r="E521" s="16"/>
      <c r="F521" s="15"/>
      <c r="G521" s="18"/>
      <c r="H521" s="18" t="str">
        <f t="shared" si="40"/>
        <v/>
      </c>
      <c r="I521" s="18"/>
      <c r="J521" s="18" t="str">
        <f t="shared" si="41"/>
        <v/>
      </c>
      <c r="K521" s="18"/>
      <c r="L521" s="19" t="str">
        <f t="shared" si="42"/>
        <v/>
      </c>
      <c r="M521" s="18"/>
      <c r="N521" s="19" t="str">
        <f t="shared" si="43"/>
        <v/>
      </c>
      <c r="O521" s="15"/>
      <c r="P521" s="21" t="str">
        <f t="shared" si="44"/>
        <v/>
      </c>
    </row>
    <row r="522" spans="2:16" x14ac:dyDescent="0.2">
      <c r="B522" s="13" t="str">
        <f>IF(D522="","",COUNTA($D$5:D522))</f>
        <v/>
      </c>
      <c r="C522" s="14"/>
      <c r="D522" s="15"/>
      <c r="E522" s="16"/>
      <c r="F522" s="15"/>
      <c r="G522" s="18"/>
      <c r="H522" s="18" t="str">
        <f t="shared" si="40"/>
        <v/>
      </c>
      <c r="I522" s="18"/>
      <c r="J522" s="18" t="str">
        <f t="shared" si="41"/>
        <v/>
      </c>
      <c r="K522" s="18"/>
      <c r="L522" s="19" t="str">
        <f t="shared" si="42"/>
        <v/>
      </c>
      <c r="M522" s="18"/>
      <c r="N522" s="19" t="str">
        <f t="shared" si="43"/>
        <v/>
      </c>
      <c r="O522" s="15"/>
      <c r="P522" s="21" t="str">
        <f t="shared" si="44"/>
        <v/>
      </c>
    </row>
    <row r="523" spans="2:16" x14ac:dyDescent="0.2">
      <c r="B523" s="13" t="str">
        <f>IF(D523="","",COUNTA($D$5:D523))</f>
        <v/>
      </c>
      <c r="C523" s="14"/>
      <c r="D523" s="15"/>
      <c r="E523" s="16"/>
      <c r="F523" s="15"/>
      <c r="G523" s="18"/>
      <c r="H523" s="18" t="str">
        <f t="shared" si="40"/>
        <v/>
      </c>
      <c r="I523" s="18"/>
      <c r="J523" s="18" t="str">
        <f t="shared" si="41"/>
        <v/>
      </c>
      <c r="K523" s="18"/>
      <c r="L523" s="19" t="str">
        <f t="shared" si="42"/>
        <v/>
      </c>
      <c r="M523" s="18"/>
      <c r="N523" s="19" t="str">
        <f t="shared" si="43"/>
        <v/>
      </c>
      <c r="O523" s="15"/>
      <c r="P523" s="21" t="str">
        <f t="shared" si="44"/>
        <v/>
      </c>
    </row>
    <row r="524" spans="2:16" x14ac:dyDescent="0.2">
      <c r="B524" s="13" t="str">
        <f>IF(D524="","",COUNTA($D$5:D524))</f>
        <v/>
      </c>
      <c r="C524" s="14"/>
      <c r="D524" s="15"/>
      <c r="E524" s="16"/>
      <c r="F524" s="15"/>
      <c r="G524" s="18"/>
      <c r="H524" s="18" t="str">
        <f t="shared" si="40"/>
        <v/>
      </c>
      <c r="I524" s="18"/>
      <c r="J524" s="18" t="str">
        <f t="shared" si="41"/>
        <v/>
      </c>
      <c r="K524" s="18"/>
      <c r="L524" s="19" t="str">
        <f t="shared" si="42"/>
        <v/>
      </c>
      <c r="M524" s="18"/>
      <c r="N524" s="19" t="str">
        <f t="shared" si="43"/>
        <v/>
      </c>
      <c r="O524" s="15"/>
      <c r="P524" s="21" t="str">
        <f t="shared" si="44"/>
        <v/>
      </c>
    </row>
    <row r="525" spans="2:16" x14ac:dyDescent="0.2">
      <c r="B525" s="13" t="str">
        <f>IF(D525="","",COUNTA($D$5:D525))</f>
        <v/>
      </c>
      <c r="C525" s="14"/>
      <c r="D525" s="15"/>
      <c r="E525" s="16"/>
      <c r="F525" s="15"/>
      <c r="G525" s="18"/>
      <c r="H525" s="18" t="str">
        <f t="shared" si="40"/>
        <v/>
      </c>
      <c r="I525" s="18"/>
      <c r="J525" s="18" t="str">
        <f t="shared" si="41"/>
        <v/>
      </c>
      <c r="K525" s="18"/>
      <c r="L525" s="19" t="str">
        <f t="shared" si="42"/>
        <v/>
      </c>
      <c r="M525" s="18"/>
      <c r="N525" s="19" t="str">
        <f t="shared" si="43"/>
        <v/>
      </c>
      <c r="O525" s="15"/>
      <c r="P525" s="21" t="str">
        <f t="shared" si="44"/>
        <v/>
      </c>
    </row>
    <row r="526" spans="2:16" x14ac:dyDescent="0.2">
      <c r="B526" s="13" t="str">
        <f>IF(D526="","",COUNTA($D$5:D526))</f>
        <v/>
      </c>
      <c r="C526" s="14"/>
      <c r="D526" s="15"/>
      <c r="E526" s="16"/>
      <c r="F526" s="15"/>
      <c r="G526" s="18"/>
      <c r="H526" s="18" t="str">
        <f t="shared" si="40"/>
        <v/>
      </c>
      <c r="I526" s="18"/>
      <c r="J526" s="18" t="str">
        <f t="shared" si="41"/>
        <v/>
      </c>
      <c r="K526" s="18"/>
      <c r="L526" s="19" t="str">
        <f t="shared" si="42"/>
        <v/>
      </c>
      <c r="M526" s="18"/>
      <c r="N526" s="19" t="str">
        <f t="shared" si="43"/>
        <v/>
      </c>
      <c r="O526" s="15"/>
      <c r="P526" s="21" t="str">
        <f t="shared" si="44"/>
        <v/>
      </c>
    </row>
    <row r="527" spans="2:16" x14ac:dyDescent="0.2">
      <c r="B527" s="13" t="str">
        <f>IF(D527="","",COUNTA($D$5:D527))</f>
        <v/>
      </c>
      <c r="C527" s="14"/>
      <c r="D527" s="15"/>
      <c r="E527" s="16"/>
      <c r="F527" s="15"/>
      <c r="G527" s="18"/>
      <c r="H527" s="18" t="str">
        <f t="shared" si="40"/>
        <v/>
      </c>
      <c r="I527" s="18"/>
      <c r="J527" s="18" t="str">
        <f t="shared" si="41"/>
        <v/>
      </c>
      <c r="K527" s="18"/>
      <c r="L527" s="19" t="str">
        <f t="shared" si="42"/>
        <v/>
      </c>
      <c r="M527" s="18"/>
      <c r="N527" s="19" t="str">
        <f t="shared" si="43"/>
        <v/>
      </c>
      <c r="O527" s="15"/>
      <c r="P527" s="21" t="str">
        <f t="shared" si="44"/>
        <v/>
      </c>
    </row>
    <row r="528" spans="2:16" x14ac:dyDescent="0.2">
      <c r="B528" s="13" t="str">
        <f>IF(D528="","",COUNTA($D$5:D528))</f>
        <v/>
      </c>
      <c r="C528" s="14"/>
      <c r="D528" s="15"/>
      <c r="E528" s="16"/>
      <c r="F528" s="15"/>
      <c r="G528" s="18"/>
      <c r="H528" s="18" t="str">
        <f t="shared" si="40"/>
        <v/>
      </c>
      <c r="I528" s="18"/>
      <c r="J528" s="18" t="str">
        <f t="shared" si="41"/>
        <v/>
      </c>
      <c r="K528" s="18"/>
      <c r="L528" s="19" t="str">
        <f t="shared" si="42"/>
        <v/>
      </c>
      <c r="M528" s="18"/>
      <c r="N528" s="19" t="str">
        <f t="shared" si="43"/>
        <v/>
      </c>
      <c r="O528" s="15"/>
      <c r="P528" s="21" t="str">
        <f t="shared" si="44"/>
        <v/>
      </c>
    </row>
    <row r="529" spans="2:16" x14ac:dyDescent="0.2">
      <c r="B529" s="13" t="str">
        <f>IF(D529="","",COUNTA($D$5:D529))</f>
        <v/>
      </c>
      <c r="C529" s="14"/>
      <c r="D529" s="15"/>
      <c r="E529" s="16"/>
      <c r="F529" s="15"/>
      <c r="G529" s="18"/>
      <c r="H529" s="18" t="str">
        <f t="shared" si="40"/>
        <v/>
      </c>
      <c r="I529" s="18"/>
      <c r="J529" s="18" t="str">
        <f t="shared" si="41"/>
        <v/>
      </c>
      <c r="K529" s="18"/>
      <c r="L529" s="19" t="str">
        <f t="shared" si="42"/>
        <v/>
      </c>
      <c r="M529" s="18"/>
      <c r="N529" s="19" t="str">
        <f t="shared" si="43"/>
        <v/>
      </c>
      <c r="O529" s="15"/>
      <c r="P529" s="21" t="str">
        <f t="shared" si="44"/>
        <v/>
      </c>
    </row>
    <row r="530" spans="2:16" x14ac:dyDescent="0.2">
      <c r="B530" s="13" t="str">
        <f>IF(D530="","",COUNTA($D$5:D530))</f>
        <v/>
      </c>
      <c r="C530" s="14"/>
      <c r="D530" s="15"/>
      <c r="E530" s="16"/>
      <c r="F530" s="15"/>
      <c r="G530" s="18"/>
      <c r="H530" s="18" t="str">
        <f t="shared" si="40"/>
        <v/>
      </c>
      <c r="I530" s="18"/>
      <c r="J530" s="18" t="str">
        <f t="shared" si="41"/>
        <v/>
      </c>
      <c r="K530" s="18"/>
      <c r="L530" s="19" t="str">
        <f t="shared" si="42"/>
        <v/>
      </c>
      <c r="M530" s="18"/>
      <c r="N530" s="19" t="str">
        <f t="shared" si="43"/>
        <v/>
      </c>
      <c r="O530" s="15"/>
      <c r="P530" s="21" t="str">
        <f t="shared" si="44"/>
        <v/>
      </c>
    </row>
    <row r="531" spans="2:16" x14ac:dyDescent="0.2">
      <c r="B531" s="13" t="str">
        <f>IF(D531="","",COUNTA($D$5:D531))</f>
        <v/>
      </c>
      <c r="C531" s="14"/>
      <c r="D531" s="15"/>
      <c r="E531" s="16"/>
      <c r="F531" s="15"/>
      <c r="G531" s="18"/>
      <c r="H531" s="18" t="str">
        <f t="shared" si="40"/>
        <v/>
      </c>
      <c r="I531" s="18"/>
      <c r="J531" s="18" t="str">
        <f t="shared" si="41"/>
        <v/>
      </c>
      <c r="K531" s="18"/>
      <c r="L531" s="19" t="str">
        <f t="shared" si="42"/>
        <v/>
      </c>
      <c r="M531" s="18"/>
      <c r="N531" s="19" t="str">
        <f t="shared" si="43"/>
        <v/>
      </c>
      <c r="O531" s="15"/>
      <c r="P531" s="21" t="str">
        <f t="shared" si="44"/>
        <v/>
      </c>
    </row>
    <row r="532" spans="2:16" x14ac:dyDescent="0.2">
      <c r="B532" s="13" t="str">
        <f>IF(D532="","",COUNTA($D$5:D532))</f>
        <v/>
      </c>
      <c r="C532" s="14"/>
      <c r="D532" s="15"/>
      <c r="E532" s="16"/>
      <c r="F532" s="15"/>
      <c r="G532" s="18"/>
      <c r="H532" s="18" t="str">
        <f t="shared" si="40"/>
        <v/>
      </c>
      <c r="I532" s="18"/>
      <c r="J532" s="18" t="str">
        <f t="shared" si="41"/>
        <v/>
      </c>
      <c r="K532" s="18"/>
      <c r="L532" s="19" t="str">
        <f t="shared" si="42"/>
        <v/>
      </c>
      <c r="M532" s="18"/>
      <c r="N532" s="19" t="str">
        <f t="shared" si="43"/>
        <v/>
      </c>
      <c r="O532" s="15"/>
      <c r="P532" s="21" t="str">
        <f t="shared" si="44"/>
        <v/>
      </c>
    </row>
    <row r="533" spans="2:16" x14ac:dyDescent="0.2">
      <c r="B533" s="13" t="str">
        <f>IF(D533="","",COUNTA($D$5:D533))</f>
        <v/>
      </c>
      <c r="C533" s="14"/>
      <c r="D533" s="15"/>
      <c r="E533" s="16"/>
      <c r="F533" s="15"/>
      <c r="G533" s="18"/>
      <c r="H533" s="18" t="str">
        <f t="shared" si="40"/>
        <v/>
      </c>
      <c r="I533" s="18"/>
      <c r="J533" s="18" t="str">
        <f t="shared" si="41"/>
        <v/>
      </c>
      <c r="K533" s="18"/>
      <c r="L533" s="19" t="str">
        <f t="shared" si="42"/>
        <v/>
      </c>
      <c r="M533" s="18"/>
      <c r="N533" s="19" t="str">
        <f t="shared" si="43"/>
        <v/>
      </c>
      <c r="O533" s="15"/>
      <c r="P533" s="21" t="str">
        <f t="shared" si="44"/>
        <v/>
      </c>
    </row>
    <row r="534" spans="2:16" x14ac:dyDescent="0.2">
      <c r="B534" s="13" t="str">
        <f>IF(D534="","",COUNTA($D$5:D534))</f>
        <v/>
      </c>
      <c r="C534" s="14"/>
      <c r="D534" s="15"/>
      <c r="E534" s="16"/>
      <c r="F534" s="15"/>
      <c r="G534" s="18"/>
      <c r="H534" s="18" t="str">
        <f t="shared" si="40"/>
        <v/>
      </c>
      <c r="I534" s="18"/>
      <c r="J534" s="18" t="str">
        <f t="shared" si="41"/>
        <v/>
      </c>
      <c r="K534" s="18"/>
      <c r="L534" s="19" t="str">
        <f t="shared" si="42"/>
        <v/>
      </c>
      <c r="M534" s="18"/>
      <c r="N534" s="19" t="str">
        <f t="shared" si="43"/>
        <v/>
      </c>
      <c r="O534" s="15"/>
      <c r="P534" s="21" t="str">
        <f t="shared" si="44"/>
        <v/>
      </c>
    </row>
    <row r="535" spans="2:16" x14ac:dyDescent="0.2">
      <c r="B535" s="13" t="str">
        <f>IF(D535="","",COUNTA($D$5:D535))</f>
        <v/>
      </c>
      <c r="C535" s="14"/>
      <c r="D535" s="15"/>
      <c r="E535" s="16"/>
      <c r="F535" s="15"/>
      <c r="G535" s="18"/>
      <c r="H535" s="18" t="str">
        <f t="shared" si="40"/>
        <v/>
      </c>
      <c r="I535" s="18"/>
      <c r="J535" s="18" t="str">
        <f t="shared" si="41"/>
        <v/>
      </c>
      <c r="K535" s="18"/>
      <c r="L535" s="19" t="str">
        <f t="shared" si="42"/>
        <v/>
      </c>
      <c r="M535" s="18"/>
      <c r="N535" s="19" t="str">
        <f t="shared" si="43"/>
        <v/>
      </c>
      <c r="O535" s="15"/>
      <c r="P535" s="21" t="str">
        <f t="shared" si="44"/>
        <v/>
      </c>
    </row>
    <row r="536" spans="2:16" x14ac:dyDescent="0.2">
      <c r="B536" s="13" t="str">
        <f>IF(D536="","",COUNTA($D$5:D536))</f>
        <v/>
      </c>
      <c r="C536" s="14"/>
      <c r="D536" s="15"/>
      <c r="E536" s="16"/>
      <c r="F536" s="15"/>
      <c r="G536" s="18"/>
      <c r="H536" s="18" t="str">
        <f t="shared" si="40"/>
        <v/>
      </c>
      <c r="I536" s="18"/>
      <c r="J536" s="18" t="str">
        <f t="shared" si="41"/>
        <v/>
      </c>
      <c r="K536" s="18"/>
      <c r="L536" s="19" t="str">
        <f t="shared" si="42"/>
        <v/>
      </c>
      <c r="M536" s="18"/>
      <c r="N536" s="19" t="str">
        <f t="shared" si="43"/>
        <v/>
      </c>
      <c r="O536" s="15"/>
      <c r="P536" s="21" t="str">
        <f t="shared" si="44"/>
        <v/>
      </c>
    </row>
    <row r="537" spans="2:16" x14ac:dyDescent="0.2">
      <c r="B537" s="13" t="str">
        <f>IF(D537="","",COUNTA($D$5:D537))</f>
        <v/>
      </c>
      <c r="C537" s="14"/>
      <c r="D537" s="15"/>
      <c r="E537" s="16"/>
      <c r="F537" s="15"/>
      <c r="G537" s="18"/>
      <c r="H537" s="18" t="str">
        <f t="shared" si="40"/>
        <v/>
      </c>
      <c r="I537" s="18"/>
      <c r="J537" s="18" t="str">
        <f t="shared" si="41"/>
        <v/>
      </c>
      <c r="K537" s="18"/>
      <c r="L537" s="19" t="str">
        <f t="shared" si="42"/>
        <v/>
      </c>
      <c r="M537" s="18"/>
      <c r="N537" s="19" t="str">
        <f t="shared" si="43"/>
        <v/>
      </c>
      <c r="O537" s="15"/>
      <c r="P537" s="21" t="str">
        <f t="shared" si="44"/>
        <v/>
      </c>
    </row>
    <row r="538" spans="2:16" x14ac:dyDescent="0.2">
      <c r="B538" s="13" t="str">
        <f>IF(D538="","",COUNTA($D$5:D538))</f>
        <v/>
      </c>
      <c r="C538" s="14"/>
      <c r="D538" s="15"/>
      <c r="E538" s="16"/>
      <c r="F538" s="15"/>
      <c r="G538" s="18"/>
      <c r="H538" s="18" t="str">
        <f t="shared" si="40"/>
        <v/>
      </c>
      <c r="I538" s="18"/>
      <c r="J538" s="18" t="str">
        <f t="shared" si="41"/>
        <v/>
      </c>
      <c r="K538" s="18"/>
      <c r="L538" s="19" t="str">
        <f t="shared" si="42"/>
        <v/>
      </c>
      <c r="M538" s="18"/>
      <c r="N538" s="19" t="str">
        <f t="shared" si="43"/>
        <v/>
      </c>
      <c r="O538" s="15"/>
      <c r="P538" s="21" t="str">
        <f t="shared" si="44"/>
        <v/>
      </c>
    </row>
    <row r="539" spans="2:16" x14ac:dyDescent="0.2">
      <c r="B539" s="13" t="str">
        <f>IF(D539="","",COUNTA($D$5:D539))</f>
        <v/>
      </c>
      <c r="C539" s="14"/>
      <c r="D539" s="15"/>
      <c r="E539" s="16"/>
      <c r="F539" s="15"/>
      <c r="G539" s="18"/>
      <c r="H539" s="18" t="str">
        <f t="shared" si="40"/>
        <v/>
      </c>
      <c r="I539" s="18"/>
      <c r="J539" s="18" t="str">
        <f t="shared" si="41"/>
        <v/>
      </c>
      <c r="K539" s="18"/>
      <c r="L539" s="19" t="str">
        <f t="shared" si="42"/>
        <v/>
      </c>
      <c r="M539" s="18"/>
      <c r="N539" s="19" t="str">
        <f t="shared" si="43"/>
        <v/>
      </c>
      <c r="O539" s="15"/>
      <c r="P539" s="21" t="str">
        <f t="shared" si="44"/>
        <v/>
      </c>
    </row>
    <row r="540" spans="2:16" x14ac:dyDescent="0.2">
      <c r="B540" s="13" t="str">
        <f>IF(D540="","",COUNTA($D$5:D540))</f>
        <v/>
      </c>
      <c r="C540" s="14"/>
      <c r="D540" s="15"/>
      <c r="E540" s="16"/>
      <c r="F540" s="15"/>
      <c r="G540" s="18"/>
      <c r="H540" s="18" t="str">
        <f t="shared" si="40"/>
        <v/>
      </c>
      <c r="I540" s="18"/>
      <c r="J540" s="18" t="str">
        <f t="shared" si="41"/>
        <v/>
      </c>
      <c r="K540" s="18"/>
      <c r="L540" s="19" t="str">
        <f t="shared" si="42"/>
        <v/>
      </c>
      <c r="M540" s="18"/>
      <c r="N540" s="19" t="str">
        <f t="shared" si="43"/>
        <v/>
      </c>
      <c r="O540" s="15"/>
      <c r="P540" s="21" t="str">
        <f t="shared" si="44"/>
        <v/>
      </c>
    </row>
    <row r="541" spans="2:16" x14ac:dyDescent="0.2">
      <c r="B541" s="13" t="str">
        <f>IF(D541="","",COUNTA($D$5:D541))</f>
        <v/>
      </c>
      <c r="C541" s="14"/>
      <c r="D541" s="15"/>
      <c r="E541" s="16"/>
      <c r="F541" s="15"/>
      <c r="G541" s="18"/>
      <c r="H541" s="18" t="str">
        <f t="shared" si="40"/>
        <v/>
      </c>
      <c r="I541" s="18"/>
      <c r="J541" s="18" t="str">
        <f t="shared" si="41"/>
        <v/>
      </c>
      <c r="K541" s="18"/>
      <c r="L541" s="19" t="str">
        <f t="shared" si="42"/>
        <v/>
      </c>
      <c r="M541" s="18"/>
      <c r="N541" s="19" t="str">
        <f t="shared" si="43"/>
        <v/>
      </c>
      <c r="O541" s="15"/>
      <c r="P541" s="21" t="str">
        <f t="shared" si="44"/>
        <v/>
      </c>
    </row>
    <row r="542" spans="2:16" x14ac:dyDescent="0.2">
      <c r="B542" s="13" t="str">
        <f>IF(D542="","",COUNTA($D$5:D542))</f>
        <v/>
      </c>
      <c r="C542" s="14"/>
      <c r="D542" s="15"/>
      <c r="E542" s="16"/>
      <c r="F542" s="15"/>
      <c r="G542" s="18"/>
      <c r="H542" s="18" t="str">
        <f t="shared" si="40"/>
        <v/>
      </c>
      <c r="I542" s="18"/>
      <c r="J542" s="18" t="str">
        <f t="shared" si="41"/>
        <v/>
      </c>
      <c r="K542" s="18"/>
      <c r="L542" s="19" t="str">
        <f t="shared" si="42"/>
        <v/>
      </c>
      <c r="M542" s="18"/>
      <c r="N542" s="19" t="str">
        <f t="shared" si="43"/>
        <v/>
      </c>
      <c r="O542" s="15"/>
      <c r="P542" s="21" t="str">
        <f t="shared" si="44"/>
        <v/>
      </c>
    </row>
    <row r="543" spans="2:16" x14ac:dyDescent="0.2">
      <c r="B543" s="13" t="str">
        <f>IF(D543="","",COUNTA($D$5:D543))</f>
        <v/>
      </c>
      <c r="C543" s="14"/>
      <c r="D543" s="15"/>
      <c r="E543" s="16"/>
      <c r="F543" s="15"/>
      <c r="G543" s="18"/>
      <c r="H543" s="18" t="str">
        <f t="shared" si="40"/>
        <v/>
      </c>
      <c r="I543" s="18"/>
      <c r="J543" s="18" t="str">
        <f t="shared" si="41"/>
        <v/>
      </c>
      <c r="K543" s="18"/>
      <c r="L543" s="19" t="str">
        <f t="shared" si="42"/>
        <v/>
      </c>
      <c r="M543" s="18"/>
      <c r="N543" s="19" t="str">
        <f t="shared" si="43"/>
        <v/>
      </c>
      <c r="O543" s="15"/>
      <c r="P543" s="21" t="str">
        <f t="shared" si="44"/>
        <v/>
      </c>
    </row>
    <row r="544" spans="2:16" x14ac:dyDescent="0.2">
      <c r="B544" s="13" t="str">
        <f>IF(D544="","",COUNTA($D$5:D544))</f>
        <v/>
      </c>
      <c r="C544" s="14"/>
      <c r="D544" s="15"/>
      <c r="E544" s="16"/>
      <c r="F544" s="15"/>
      <c r="G544" s="18"/>
      <c r="H544" s="18" t="str">
        <f t="shared" si="40"/>
        <v/>
      </c>
      <c r="I544" s="18"/>
      <c r="J544" s="18" t="str">
        <f t="shared" si="41"/>
        <v/>
      </c>
      <c r="K544" s="18"/>
      <c r="L544" s="19" t="str">
        <f t="shared" si="42"/>
        <v/>
      </c>
      <c r="M544" s="18"/>
      <c r="N544" s="19" t="str">
        <f t="shared" si="43"/>
        <v/>
      </c>
      <c r="O544" s="15"/>
      <c r="P544" s="21" t="str">
        <f t="shared" si="44"/>
        <v/>
      </c>
    </row>
    <row r="545" spans="2:16" x14ac:dyDescent="0.2">
      <c r="B545" s="13" t="str">
        <f>IF(D545="","",COUNTA($D$5:D545))</f>
        <v/>
      </c>
      <c r="C545" s="14"/>
      <c r="D545" s="15"/>
      <c r="E545" s="16"/>
      <c r="F545" s="15"/>
      <c r="G545" s="18"/>
      <c r="H545" s="18" t="str">
        <f t="shared" si="40"/>
        <v/>
      </c>
      <c r="I545" s="18"/>
      <c r="J545" s="18" t="str">
        <f t="shared" si="41"/>
        <v/>
      </c>
      <c r="K545" s="18"/>
      <c r="L545" s="19" t="str">
        <f t="shared" si="42"/>
        <v/>
      </c>
      <c r="M545" s="18"/>
      <c r="N545" s="19" t="str">
        <f t="shared" si="43"/>
        <v/>
      </c>
      <c r="O545" s="15"/>
      <c r="P545" s="21" t="str">
        <f t="shared" si="44"/>
        <v/>
      </c>
    </row>
    <row r="546" spans="2:16" x14ac:dyDescent="0.2">
      <c r="B546" s="13" t="str">
        <f>IF(D546="","",COUNTA($D$5:D546))</f>
        <v/>
      </c>
      <c r="C546" s="14"/>
      <c r="D546" s="15"/>
      <c r="E546" s="16"/>
      <c r="F546" s="15"/>
      <c r="G546" s="18"/>
      <c r="H546" s="18" t="str">
        <f t="shared" si="40"/>
        <v/>
      </c>
      <c r="I546" s="18"/>
      <c r="J546" s="18" t="str">
        <f t="shared" si="41"/>
        <v/>
      </c>
      <c r="K546" s="18"/>
      <c r="L546" s="19" t="str">
        <f t="shared" si="42"/>
        <v/>
      </c>
      <c r="M546" s="18"/>
      <c r="N546" s="19" t="str">
        <f t="shared" si="43"/>
        <v/>
      </c>
      <c r="O546" s="15"/>
      <c r="P546" s="21" t="str">
        <f t="shared" si="44"/>
        <v/>
      </c>
    </row>
    <row r="547" spans="2:16" x14ac:dyDescent="0.2">
      <c r="B547" s="13" t="str">
        <f>IF(D547="","",COUNTA($D$5:D547))</f>
        <v/>
      </c>
      <c r="C547" s="14"/>
      <c r="D547" s="15"/>
      <c r="E547" s="16"/>
      <c r="F547" s="15"/>
      <c r="G547" s="18"/>
      <c r="H547" s="18" t="str">
        <f t="shared" si="40"/>
        <v/>
      </c>
      <c r="I547" s="18"/>
      <c r="J547" s="18" t="str">
        <f t="shared" si="41"/>
        <v/>
      </c>
      <c r="K547" s="18"/>
      <c r="L547" s="19" t="str">
        <f t="shared" si="42"/>
        <v/>
      </c>
      <c r="M547" s="18"/>
      <c r="N547" s="19" t="str">
        <f t="shared" si="43"/>
        <v/>
      </c>
      <c r="O547" s="15"/>
      <c r="P547" s="21" t="str">
        <f t="shared" si="44"/>
        <v/>
      </c>
    </row>
    <row r="548" spans="2:16" x14ac:dyDescent="0.2">
      <c r="B548" s="13" t="str">
        <f>IF(D548="","",COUNTA($D$5:D548))</f>
        <v/>
      </c>
      <c r="C548" s="14"/>
      <c r="D548" s="15"/>
      <c r="E548" s="16"/>
      <c r="F548" s="15"/>
      <c r="G548" s="18"/>
      <c r="H548" s="18" t="str">
        <f t="shared" si="40"/>
        <v/>
      </c>
      <c r="I548" s="18"/>
      <c r="J548" s="18" t="str">
        <f t="shared" si="41"/>
        <v/>
      </c>
      <c r="K548" s="18"/>
      <c r="L548" s="19" t="str">
        <f t="shared" si="42"/>
        <v/>
      </c>
      <c r="M548" s="18"/>
      <c r="N548" s="19" t="str">
        <f t="shared" si="43"/>
        <v/>
      </c>
      <c r="O548" s="15"/>
      <c r="P548" s="21" t="str">
        <f t="shared" si="44"/>
        <v/>
      </c>
    </row>
    <row r="549" spans="2:16" x14ac:dyDescent="0.2">
      <c r="B549" s="13" t="str">
        <f>IF(D549="","",COUNTA($D$5:D549))</f>
        <v/>
      </c>
      <c r="C549" s="14"/>
      <c r="D549" s="15"/>
      <c r="E549" s="16"/>
      <c r="F549" s="15"/>
      <c r="G549" s="18"/>
      <c r="H549" s="18" t="str">
        <f t="shared" si="40"/>
        <v/>
      </c>
      <c r="I549" s="18"/>
      <c r="J549" s="18" t="str">
        <f t="shared" si="41"/>
        <v/>
      </c>
      <c r="K549" s="18"/>
      <c r="L549" s="19" t="str">
        <f t="shared" si="42"/>
        <v/>
      </c>
      <c r="M549" s="18"/>
      <c r="N549" s="19" t="str">
        <f t="shared" si="43"/>
        <v/>
      </c>
      <c r="O549" s="15"/>
      <c r="P549" s="21" t="str">
        <f t="shared" si="44"/>
        <v/>
      </c>
    </row>
    <row r="550" spans="2:16" x14ac:dyDescent="0.2">
      <c r="B550" s="13" t="str">
        <f>IF(D550="","",COUNTA($D$5:D550))</f>
        <v/>
      </c>
      <c r="C550" s="14"/>
      <c r="D550" s="15"/>
      <c r="E550" s="16"/>
      <c r="F550" s="15"/>
      <c r="G550" s="18"/>
      <c r="H550" s="18" t="str">
        <f t="shared" si="40"/>
        <v/>
      </c>
      <c r="I550" s="18"/>
      <c r="J550" s="18" t="str">
        <f t="shared" si="41"/>
        <v/>
      </c>
      <c r="K550" s="18"/>
      <c r="L550" s="19" t="str">
        <f t="shared" si="42"/>
        <v/>
      </c>
      <c r="M550" s="18"/>
      <c r="N550" s="19" t="str">
        <f t="shared" si="43"/>
        <v/>
      </c>
      <c r="O550" s="15"/>
      <c r="P550" s="21" t="str">
        <f t="shared" si="44"/>
        <v/>
      </c>
    </row>
    <row r="551" spans="2:16" x14ac:dyDescent="0.2">
      <c r="B551" s="13" t="str">
        <f>IF(D551="","",COUNTA($D$5:D551))</f>
        <v/>
      </c>
      <c r="C551" s="14"/>
      <c r="D551" s="15"/>
      <c r="E551" s="16"/>
      <c r="F551" s="15"/>
      <c r="G551" s="18"/>
      <c r="H551" s="18" t="str">
        <f t="shared" si="40"/>
        <v/>
      </c>
      <c r="I551" s="18"/>
      <c r="J551" s="18" t="str">
        <f t="shared" si="41"/>
        <v/>
      </c>
      <c r="K551" s="18"/>
      <c r="L551" s="19" t="str">
        <f t="shared" si="42"/>
        <v/>
      </c>
      <c r="M551" s="18"/>
      <c r="N551" s="19" t="str">
        <f t="shared" si="43"/>
        <v/>
      </c>
      <c r="O551" s="15"/>
      <c r="P551" s="21" t="str">
        <f t="shared" si="44"/>
        <v/>
      </c>
    </row>
    <row r="552" spans="2:16" x14ac:dyDescent="0.2">
      <c r="B552" s="13" t="str">
        <f>IF(D552="","",COUNTA($D$5:D552))</f>
        <v/>
      </c>
      <c r="C552" s="14"/>
      <c r="D552" s="15"/>
      <c r="E552" s="16"/>
      <c r="F552" s="15"/>
      <c r="G552" s="18"/>
      <c r="H552" s="18" t="str">
        <f t="shared" si="40"/>
        <v/>
      </c>
      <c r="I552" s="18"/>
      <c r="J552" s="18" t="str">
        <f t="shared" si="41"/>
        <v/>
      </c>
      <c r="K552" s="18"/>
      <c r="L552" s="19" t="str">
        <f t="shared" si="42"/>
        <v/>
      </c>
      <c r="M552" s="18"/>
      <c r="N552" s="19" t="str">
        <f t="shared" si="43"/>
        <v/>
      </c>
      <c r="O552" s="15"/>
      <c r="P552" s="21" t="str">
        <f t="shared" si="44"/>
        <v/>
      </c>
    </row>
    <row r="553" spans="2:16" x14ac:dyDescent="0.2">
      <c r="B553" s="13" t="str">
        <f>IF(D553="","",COUNTA($D$5:D553))</f>
        <v/>
      </c>
      <c r="C553" s="14"/>
      <c r="D553" s="15"/>
      <c r="E553" s="16"/>
      <c r="F553" s="15"/>
      <c r="G553" s="18"/>
      <c r="H553" s="18" t="str">
        <f t="shared" si="40"/>
        <v/>
      </c>
      <c r="I553" s="18"/>
      <c r="J553" s="18" t="str">
        <f t="shared" si="41"/>
        <v/>
      </c>
      <c r="K553" s="18"/>
      <c r="L553" s="19" t="str">
        <f t="shared" si="42"/>
        <v/>
      </c>
      <c r="M553" s="18"/>
      <c r="N553" s="19" t="str">
        <f t="shared" si="43"/>
        <v/>
      </c>
      <c r="O553" s="15"/>
      <c r="P553" s="21" t="str">
        <f t="shared" si="44"/>
        <v/>
      </c>
    </row>
    <row r="554" spans="2:16" x14ac:dyDescent="0.2">
      <c r="B554" s="13" t="str">
        <f>IF(D554="","",COUNTA($D$5:D554))</f>
        <v/>
      </c>
      <c r="C554" s="14"/>
      <c r="D554" s="15"/>
      <c r="E554" s="16"/>
      <c r="F554" s="15"/>
      <c r="G554" s="18"/>
      <c r="H554" s="18" t="str">
        <f t="shared" si="40"/>
        <v/>
      </c>
      <c r="I554" s="18"/>
      <c r="J554" s="18" t="str">
        <f t="shared" si="41"/>
        <v/>
      </c>
      <c r="K554" s="18"/>
      <c r="L554" s="19" t="str">
        <f t="shared" si="42"/>
        <v/>
      </c>
      <c r="M554" s="18"/>
      <c r="N554" s="19" t="str">
        <f t="shared" si="43"/>
        <v/>
      </c>
      <c r="O554" s="15"/>
      <c r="P554" s="21" t="str">
        <f t="shared" si="44"/>
        <v/>
      </c>
    </row>
    <row r="555" spans="2:16" x14ac:dyDescent="0.2">
      <c r="B555" s="13" t="str">
        <f>IF(D555="","",COUNTA($D$5:D555))</f>
        <v/>
      </c>
      <c r="C555" s="14"/>
      <c r="D555" s="15"/>
      <c r="E555" s="16"/>
      <c r="F555" s="15"/>
      <c r="G555" s="18"/>
      <c r="H555" s="18" t="str">
        <f t="shared" si="40"/>
        <v/>
      </c>
      <c r="I555" s="18"/>
      <c r="J555" s="18" t="str">
        <f t="shared" si="41"/>
        <v/>
      </c>
      <c r="K555" s="18"/>
      <c r="L555" s="19" t="str">
        <f t="shared" si="42"/>
        <v/>
      </c>
      <c r="M555" s="18"/>
      <c r="N555" s="19" t="str">
        <f t="shared" si="43"/>
        <v/>
      </c>
      <c r="O555" s="15"/>
      <c r="P555" s="21" t="str">
        <f t="shared" si="44"/>
        <v/>
      </c>
    </row>
    <row r="556" spans="2:16" x14ac:dyDescent="0.2">
      <c r="B556" s="13" t="str">
        <f>IF(D556="","",COUNTA($D$5:D556))</f>
        <v/>
      </c>
      <c r="C556" s="14"/>
      <c r="D556" s="15"/>
      <c r="E556" s="16"/>
      <c r="F556" s="15"/>
      <c r="G556" s="18"/>
      <c r="H556" s="18" t="str">
        <f t="shared" si="40"/>
        <v/>
      </c>
      <c r="I556" s="18"/>
      <c r="J556" s="18" t="str">
        <f t="shared" si="41"/>
        <v/>
      </c>
      <c r="K556" s="18"/>
      <c r="L556" s="19" t="str">
        <f t="shared" si="42"/>
        <v/>
      </c>
      <c r="M556" s="18"/>
      <c r="N556" s="19" t="str">
        <f t="shared" si="43"/>
        <v/>
      </c>
      <c r="O556" s="15"/>
      <c r="P556" s="21" t="str">
        <f t="shared" si="44"/>
        <v/>
      </c>
    </row>
    <row r="557" spans="2:16" x14ac:dyDescent="0.2">
      <c r="B557" s="13" t="str">
        <f>IF(D557="","",COUNTA($D$5:D557))</f>
        <v/>
      </c>
      <c r="C557" s="14"/>
      <c r="D557" s="15"/>
      <c r="E557" s="16"/>
      <c r="F557" s="15"/>
      <c r="G557" s="18"/>
      <c r="H557" s="18" t="str">
        <f t="shared" si="40"/>
        <v/>
      </c>
      <c r="I557" s="18"/>
      <c r="J557" s="18" t="str">
        <f t="shared" si="41"/>
        <v/>
      </c>
      <c r="K557" s="18"/>
      <c r="L557" s="19" t="str">
        <f t="shared" si="42"/>
        <v/>
      </c>
      <c r="M557" s="18"/>
      <c r="N557" s="19" t="str">
        <f t="shared" si="43"/>
        <v/>
      </c>
      <c r="O557" s="15"/>
      <c r="P557" s="21" t="str">
        <f t="shared" si="44"/>
        <v/>
      </c>
    </row>
    <row r="558" spans="2:16" x14ac:dyDescent="0.2">
      <c r="B558" s="13" t="str">
        <f>IF(D558="","",COUNTA($D$5:D558))</f>
        <v/>
      </c>
      <c r="C558" s="14"/>
      <c r="D558" s="15"/>
      <c r="E558" s="16"/>
      <c r="F558" s="15"/>
      <c r="G558" s="18"/>
      <c r="H558" s="18" t="str">
        <f t="shared" si="40"/>
        <v/>
      </c>
      <c r="I558" s="18"/>
      <c r="J558" s="18" t="str">
        <f t="shared" si="41"/>
        <v/>
      </c>
      <c r="K558" s="18"/>
      <c r="L558" s="19" t="str">
        <f t="shared" si="42"/>
        <v/>
      </c>
      <c r="M558" s="18"/>
      <c r="N558" s="19" t="str">
        <f t="shared" si="43"/>
        <v/>
      </c>
      <c r="O558" s="15"/>
      <c r="P558" s="21" t="str">
        <f t="shared" si="44"/>
        <v/>
      </c>
    </row>
    <row r="559" spans="2:16" x14ac:dyDescent="0.2">
      <c r="B559" s="13" t="str">
        <f>IF(D559="","",COUNTA($D$5:D559))</f>
        <v/>
      </c>
      <c r="C559" s="14"/>
      <c r="D559" s="15"/>
      <c r="E559" s="16"/>
      <c r="F559" s="15"/>
      <c r="G559" s="18"/>
      <c r="H559" s="18" t="str">
        <f t="shared" si="40"/>
        <v/>
      </c>
      <c r="I559" s="18"/>
      <c r="J559" s="18" t="str">
        <f t="shared" si="41"/>
        <v/>
      </c>
      <c r="K559" s="18"/>
      <c r="L559" s="19" t="str">
        <f t="shared" si="42"/>
        <v/>
      </c>
      <c r="M559" s="18"/>
      <c r="N559" s="19" t="str">
        <f t="shared" si="43"/>
        <v/>
      </c>
      <c r="O559" s="15"/>
      <c r="P559" s="21" t="str">
        <f t="shared" si="44"/>
        <v/>
      </c>
    </row>
    <row r="560" spans="2:16" x14ac:dyDescent="0.2">
      <c r="B560" s="13" t="str">
        <f>IF(D560="","",COUNTA($D$5:D560))</f>
        <v/>
      </c>
      <c r="C560" s="14"/>
      <c r="D560" s="15"/>
      <c r="E560" s="16"/>
      <c r="F560" s="15"/>
      <c r="G560" s="18"/>
      <c r="H560" s="18" t="str">
        <f t="shared" si="40"/>
        <v/>
      </c>
      <c r="I560" s="18"/>
      <c r="J560" s="18" t="str">
        <f t="shared" si="41"/>
        <v/>
      </c>
      <c r="K560" s="18"/>
      <c r="L560" s="19" t="str">
        <f t="shared" si="42"/>
        <v/>
      </c>
      <c r="M560" s="18"/>
      <c r="N560" s="19" t="str">
        <f t="shared" si="43"/>
        <v/>
      </c>
      <c r="O560" s="15"/>
      <c r="P560" s="21" t="str">
        <f t="shared" si="44"/>
        <v/>
      </c>
    </row>
    <row r="561" spans="2:16" x14ac:dyDescent="0.2">
      <c r="B561" s="13" t="str">
        <f>IF(D561="","",COUNTA($D$5:D561))</f>
        <v/>
      </c>
      <c r="C561" s="14"/>
      <c r="D561" s="15"/>
      <c r="E561" s="16"/>
      <c r="F561" s="15"/>
      <c r="G561" s="18"/>
      <c r="H561" s="18" t="str">
        <f t="shared" si="40"/>
        <v/>
      </c>
      <c r="I561" s="18"/>
      <c r="J561" s="18" t="str">
        <f t="shared" si="41"/>
        <v/>
      </c>
      <c r="K561" s="18"/>
      <c r="L561" s="19" t="str">
        <f t="shared" si="42"/>
        <v/>
      </c>
      <c r="M561" s="18"/>
      <c r="N561" s="19" t="str">
        <f t="shared" si="43"/>
        <v/>
      </c>
      <c r="O561" s="15"/>
      <c r="P561" s="21" t="str">
        <f t="shared" si="44"/>
        <v/>
      </c>
    </row>
    <row r="562" spans="2:16" x14ac:dyDescent="0.2">
      <c r="B562" s="13" t="str">
        <f>IF(D562="","",COUNTA($D$5:D562))</f>
        <v/>
      </c>
      <c r="C562" s="14"/>
      <c r="D562" s="15"/>
      <c r="E562" s="16"/>
      <c r="F562" s="15"/>
      <c r="G562" s="18"/>
      <c r="H562" s="18" t="str">
        <f t="shared" si="40"/>
        <v/>
      </c>
      <c r="I562" s="18"/>
      <c r="J562" s="18" t="str">
        <f t="shared" si="41"/>
        <v/>
      </c>
      <c r="K562" s="18"/>
      <c r="L562" s="19" t="str">
        <f t="shared" si="42"/>
        <v/>
      </c>
      <c r="M562" s="18"/>
      <c r="N562" s="19" t="str">
        <f t="shared" si="43"/>
        <v/>
      </c>
      <c r="O562" s="15"/>
      <c r="P562" s="21" t="str">
        <f t="shared" si="44"/>
        <v/>
      </c>
    </row>
    <row r="563" spans="2:16" x14ac:dyDescent="0.2">
      <c r="B563" s="13" t="str">
        <f>IF(D563="","",COUNTA($D$5:D563))</f>
        <v/>
      </c>
      <c r="C563" s="14"/>
      <c r="D563" s="15"/>
      <c r="E563" s="16"/>
      <c r="F563" s="15"/>
      <c r="G563" s="18"/>
      <c r="H563" s="18" t="str">
        <f t="shared" si="40"/>
        <v/>
      </c>
      <c r="I563" s="18"/>
      <c r="J563" s="18" t="str">
        <f t="shared" si="41"/>
        <v/>
      </c>
      <c r="K563" s="18"/>
      <c r="L563" s="19" t="str">
        <f t="shared" si="42"/>
        <v/>
      </c>
      <c r="M563" s="18"/>
      <c r="N563" s="19" t="str">
        <f t="shared" si="43"/>
        <v/>
      </c>
      <c r="O563" s="15"/>
      <c r="P563" s="21" t="str">
        <f t="shared" si="44"/>
        <v/>
      </c>
    </row>
    <row r="564" spans="2:16" x14ac:dyDescent="0.2">
      <c r="B564" s="13" t="str">
        <f>IF(D564="","",COUNTA($D$5:D564))</f>
        <v/>
      </c>
      <c r="C564" s="14"/>
      <c r="D564" s="15"/>
      <c r="E564" s="16"/>
      <c r="F564" s="15"/>
      <c r="G564" s="18"/>
      <c r="H564" s="18" t="str">
        <f t="shared" si="40"/>
        <v/>
      </c>
      <c r="I564" s="18"/>
      <c r="J564" s="18" t="str">
        <f t="shared" si="41"/>
        <v/>
      </c>
      <c r="K564" s="18"/>
      <c r="L564" s="19" t="str">
        <f t="shared" si="42"/>
        <v/>
      </c>
      <c r="M564" s="18"/>
      <c r="N564" s="19" t="str">
        <f t="shared" si="43"/>
        <v/>
      </c>
      <c r="O564" s="15"/>
      <c r="P564" s="21" t="str">
        <f t="shared" si="44"/>
        <v/>
      </c>
    </row>
    <row r="565" spans="2:16" x14ac:dyDescent="0.2">
      <c r="B565" s="13" t="str">
        <f>IF(D565="","",COUNTA($D$5:D565))</f>
        <v/>
      </c>
      <c r="C565" s="14"/>
      <c r="D565" s="15"/>
      <c r="E565" s="16"/>
      <c r="F565" s="15"/>
      <c r="G565" s="18"/>
      <c r="H565" s="18" t="str">
        <f t="shared" si="40"/>
        <v/>
      </c>
      <c r="I565" s="18"/>
      <c r="J565" s="18" t="str">
        <f t="shared" si="41"/>
        <v/>
      </c>
      <c r="K565" s="18"/>
      <c r="L565" s="19" t="str">
        <f t="shared" si="42"/>
        <v/>
      </c>
      <c r="M565" s="18"/>
      <c r="N565" s="19" t="str">
        <f t="shared" si="43"/>
        <v/>
      </c>
      <c r="O565" s="15"/>
      <c r="P565" s="21" t="str">
        <f t="shared" si="44"/>
        <v/>
      </c>
    </row>
    <row r="566" spans="2:16" x14ac:dyDescent="0.2">
      <c r="B566" s="13" t="str">
        <f>IF(D566="","",COUNTA($D$5:D566))</f>
        <v/>
      </c>
      <c r="C566" s="14"/>
      <c r="D566" s="15"/>
      <c r="E566" s="16"/>
      <c r="F566" s="15"/>
      <c r="G566" s="18"/>
      <c r="H566" s="18" t="str">
        <f t="shared" si="40"/>
        <v/>
      </c>
      <c r="I566" s="18"/>
      <c r="J566" s="18" t="str">
        <f t="shared" si="41"/>
        <v/>
      </c>
      <c r="K566" s="18"/>
      <c r="L566" s="19" t="str">
        <f t="shared" si="42"/>
        <v/>
      </c>
      <c r="M566" s="18"/>
      <c r="N566" s="19" t="str">
        <f t="shared" si="43"/>
        <v/>
      </c>
      <c r="O566" s="15"/>
      <c r="P566" s="21" t="str">
        <f t="shared" si="44"/>
        <v/>
      </c>
    </row>
    <row r="567" spans="2:16" x14ac:dyDescent="0.2">
      <c r="B567" s="13" t="str">
        <f>IF(D567="","",COUNTA($D$5:D567))</f>
        <v/>
      </c>
      <c r="C567" s="14"/>
      <c r="D567" s="15"/>
      <c r="E567" s="16"/>
      <c r="F567" s="15"/>
      <c r="G567" s="18"/>
      <c r="H567" s="18" t="str">
        <f t="shared" si="40"/>
        <v/>
      </c>
      <c r="I567" s="18"/>
      <c r="J567" s="18" t="str">
        <f t="shared" si="41"/>
        <v/>
      </c>
      <c r="K567" s="18"/>
      <c r="L567" s="19" t="str">
        <f t="shared" si="42"/>
        <v/>
      </c>
      <c r="M567" s="18"/>
      <c r="N567" s="19" t="str">
        <f t="shared" si="43"/>
        <v/>
      </c>
      <c r="O567" s="15"/>
      <c r="P567" s="21" t="str">
        <f t="shared" si="44"/>
        <v/>
      </c>
    </row>
    <row r="568" spans="2:16" x14ac:dyDescent="0.2">
      <c r="B568" s="13" t="str">
        <f>IF(D568="","",COUNTA($D$5:D568))</f>
        <v/>
      </c>
      <c r="C568" s="14"/>
      <c r="D568" s="15"/>
      <c r="E568" s="16"/>
      <c r="F568" s="15"/>
      <c r="G568" s="18"/>
      <c r="H568" s="18" t="str">
        <f t="shared" si="40"/>
        <v/>
      </c>
      <c r="I568" s="18"/>
      <c r="J568" s="18" t="str">
        <f t="shared" si="41"/>
        <v/>
      </c>
      <c r="K568" s="18"/>
      <c r="L568" s="19" t="str">
        <f t="shared" si="42"/>
        <v/>
      </c>
      <c r="M568" s="18"/>
      <c r="N568" s="19" t="str">
        <f t="shared" si="43"/>
        <v/>
      </c>
      <c r="O568" s="15"/>
      <c r="P568" s="21" t="str">
        <f t="shared" si="44"/>
        <v/>
      </c>
    </row>
    <row r="569" spans="2:16" x14ac:dyDescent="0.2">
      <c r="B569" s="13" t="str">
        <f>IF(D569="","",COUNTA($D$5:D569))</f>
        <v/>
      </c>
      <c r="C569" s="14"/>
      <c r="D569" s="15"/>
      <c r="E569" s="16"/>
      <c r="F569" s="15"/>
      <c r="G569" s="18"/>
      <c r="H569" s="18" t="str">
        <f t="shared" si="40"/>
        <v/>
      </c>
      <c r="I569" s="18"/>
      <c r="J569" s="18" t="str">
        <f t="shared" si="41"/>
        <v/>
      </c>
      <c r="K569" s="18"/>
      <c r="L569" s="19" t="str">
        <f t="shared" si="42"/>
        <v/>
      </c>
      <c r="M569" s="18"/>
      <c r="N569" s="19" t="str">
        <f t="shared" si="43"/>
        <v/>
      </c>
      <c r="O569" s="15"/>
      <c r="P569" s="21" t="str">
        <f t="shared" si="44"/>
        <v/>
      </c>
    </row>
    <row r="570" spans="2:16" x14ac:dyDescent="0.2">
      <c r="B570" s="13" t="str">
        <f>IF(D570="","",COUNTA($D$5:D570))</f>
        <v/>
      </c>
      <c r="C570" s="14"/>
      <c r="D570" s="15"/>
      <c r="E570" s="16"/>
      <c r="F570" s="15"/>
      <c r="G570" s="18"/>
      <c r="H570" s="18" t="str">
        <f t="shared" si="40"/>
        <v/>
      </c>
      <c r="I570" s="18"/>
      <c r="J570" s="18" t="str">
        <f t="shared" si="41"/>
        <v/>
      </c>
      <c r="K570" s="18"/>
      <c r="L570" s="19" t="str">
        <f t="shared" si="42"/>
        <v/>
      </c>
      <c r="M570" s="18"/>
      <c r="N570" s="19" t="str">
        <f t="shared" si="43"/>
        <v/>
      </c>
      <c r="O570" s="15"/>
      <c r="P570" s="21" t="str">
        <f t="shared" si="44"/>
        <v/>
      </c>
    </row>
    <row r="571" spans="2:16" x14ac:dyDescent="0.2">
      <c r="B571" s="13" t="str">
        <f>IF(D571="","",COUNTA($D$5:D571))</f>
        <v/>
      </c>
      <c r="C571" s="14"/>
      <c r="D571" s="15"/>
      <c r="E571" s="16"/>
      <c r="F571" s="15"/>
      <c r="G571" s="18"/>
      <c r="H571" s="18" t="str">
        <f t="shared" si="40"/>
        <v/>
      </c>
      <c r="I571" s="18"/>
      <c r="J571" s="18" t="str">
        <f t="shared" si="41"/>
        <v/>
      </c>
      <c r="K571" s="18"/>
      <c r="L571" s="19" t="str">
        <f t="shared" si="42"/>
        <v/>
      </c>
      <c r="M571" s="18"/>
      <c r="N571" s="19" t="str">
        <f t="shared" si="43"/>
        <v/>
      </c>
      <c r="O571" s="15"/>
      <c r="P571" s="21" t="str">
        <f t="shared" si="44"/>
        <v/>
      </c>
    </row>
    <row r="572" spans="2:16" x14ac:dyDescent="0.2">
      <c r="B572" s="13" t="str">
        <f>IF(D572="","",COUNTA($D$5:D572))</f>
        <v/>
      </c>
      <c r="C572" s="14"/>
      <c r="D572" s="15"/>
      <c r="E572" s="16"/>
      <c r="F572" s="15"/>
      <c r="G572" s="18"/>
      <c r="H572" s="18" t="str">
        <f t="shared" si="40"/>
        <v/>
      </c>
      <c r="I572" s="18"/>
      <c r="J572" s="18" t="str">
        <f t="shared" si="41"/>
        <v/>
      </c>
      <c r="K572" s="18"/>
      <c r="L572" s="19" t="str">
        <f t="shared" si="42"/>
        <v/>
      </c>
      <c r="M572" s="18"/>
      <c r="N572" s="19" t="str">
        <f t="shared" si="43"/>
        <v/>
      </c>
      <c r="O572" s="15"/>
      <c r="P572" s="21" t="str">
        <f t="shared" si="44"/>
        <v/>
      </c>
    </row>
    <row r="573" spans="2:16" x14ac:dyDescent="0.2">
      <c r="B573" s="13" t="str">
        <f>IF(D573="","",COUNTA($D$5:D573))</f>
        <v/>
      </c>
      <c r="C573" s="14"/>
      <c r="D573" s="15"/>
      <c r="E573" s="16"/>
      <c r="F573" s="15"/>
      <c r="G573" s="18"/>
      <c r="H573" s="18" t="str">
        <f t="shared" si="40"/>
        <v/>
      </c>
      <c r="I573" s="18"/>
      <c r="J573" s="18" t="str">
        <f t="shared" si="41"/>
        <v/>
      </c>
      <c r="K573" s="18"/>
      <c r="L573" s="19" t="str">
        <f t="shared" si="42"/>
        <v/>
      </c>
      <c r="M573" s="18"/>
      <c r="N573" s="19" t="str">
        <f t="shared" si="43"/>
        <v/>
      </c>
      <c r="O573" s="15"/>
      <c r="P573" s="21" t="str">
        <f t="shared" si="44"/>
        <v/>
      </c>
    </row>
    <row r="574" spans="2:16" x14ac:dyDescent="0.2">
      <c r="B574" s="13" t="str">
        <f>IF(D574="","",COUNTA($D$5:D574))</f>
        <v/>
      </c>
      <c r="C574" s="14"/>
      <c r="D574" s="15"/>
      <c r="E574" s="16"/>
      <c r="F574" s="15"/>
      <c r="G574" s="18"/>
      <c r="H574" s="18" t="str">
        <f t="shared" si="40"/>
        <v/>
      </c>
      <c r="I574" s="18"/>
      <c r="J574" s="18" t="str">
        <f t="shared" si="41"/>
        <v/>
      </c>
      <c r="K574" s="18"/>
      <c r="L574" s="19" t="str">
        <f t="shared" si="42"/>
        <v/>
      </c>
      <c r="M574" s="18"/>
      <c r="N574" s="19" t="str">
        <f t="shared" si="43"/>
        <v/>
      </c>
      <c r="O574" s="15"/>
      <c r="P574" s="21" t="str">
        <f t="shared" si="44"/>
        <v/>
      </c>
    </row>
    <row r="575" spans="2:16" x14ac:dyDescent="0.2">
      <c r="B575" s="13" t="str">
        <f>IF(D575="","",COUNTA($D$5:D575))</f>
        <v/>
      </c>
      <c r="C575" s="14"/>
      <c r="D575" s="15"/>
      <c r="E575" s="16"/>
      <c r="F575" s="15"/>
      <c r="G575" s="18"/>
      <c r="H575" s="18" t="str">
        <f t="shared" si="40"/>
        <v/>
      </c>
      <c r="I575" s="18"/>
      <c r="J575" s="18" t="str">
        <f t="shared" si="41"/>
        <v/>
      </c>
      <c r="K575" s="18"/>
      <c r="L575" s="19" t="str">
        <f t="shared" si="42"/>
        <v/>
      </c>
      <c r="M575" s="18"/>
      <c r="N575" s="19" t="str">
        <f t="shared" si="43"/>
        <v/>
      </c>
      <c r="O575" s="15"/>
      <c r="P575" s="21" t="str">
        <f t="shared" si="44"/>
        <v/>
      </c>
    </row>
    <row r="576" spans="2:16" x14ac:dyDescent="0.2">
      <c r="B576" s="13" t="str">
        <f>IF(D576="","",COUNTA($D$5:D576))</f>
        <v/>
      </c>
      <c r="C576" s="14"/>
      <c r="D576" s="15"/>
      <c r="E576" s="16"/>
      <c r="F576" s="15"/>
      <c r="G576" s="18"/>
      <c r="H576" s="18" t="str">
        <f t="shared" si="40"/>
        <v/>
      </c>
      <c r="I576" s="18"/>
      <c r="J576" s="18" t="str">
        <f t="shared" si="41"/>
        <v/>
      </c>
      <c r="K576" s="18"/>
      <c r="L576" s="19" t="str">
        <f t="shared" si="42"/>
        <v/>
      </c>
      <c r="M576" s="18"/>
      <c r="N576" s="19" t="str">
        <f t="shared" si="43"/>
        <v/>
      </c>
      <c r="O576" s="15"/>
      <c r="P576" s="21" t="str">
        <f t="shared" si="44"/>
        <v/>
      </c>
    </row>
    <row r="577" spans="2:16" x14ac:dyDescent="0.2">
      <c r="B577" s="13" t="str">
        <f>IF(D577="","",COUNTA($D$5:D577))</f>
        <v/>
      </c>
      <c r="C577" s="14"/>
      <c r="D577" s="15"/>
      <c r="E577" s="16"/>
      <c r="F577" s="15"/>
      <c r="G577" s="18"/>
      <c r="H577" s="18" t="str">
        <f t="shared" si="40"/>
        <v/>
      </c>
      <c r="I577" s="18"/>
      <c r="J577" s="18" t="str">
        <f t="shared" si="41"/>
        <v/>
      </c>
      <c r="K577" s="18"/>
      <c r="L577" s="19" t="str">
        <f t="shared" si="42"/>
        <v/>
      </c>
      <c r="M577" s="18"/>
      <c r="N577" s="19" t="str">
        <f t="shared" si="43"/>
        <v/>
      </c>
      <c r="O577" s="15"/>
      <c r="P577" s="21" t="str">
        <f t="shared" si="44"/>
        <v/>
      </c>
    </row>
    <row r="578" spans="2:16" x14ac:dyDescent="0.2">
      <c r="B578" s="13" t="str">
        <f>IF(D578="","",COUNTA($D$5:D578))</f>
        <v/>
      </c>
      <c r="C578" s="14"/>
      <c r="D578" s="15"/>
      <c r="E578" s="16"/>
      <c r="F578" s="15"/>
      <c r="G578" s="18"/>
      <c r="H578" s="18" t="str">
        <f t="shared" si="40"/>
        <v/>
      </c>
      <c r="I578" s="18"/>
      <c r="J578" s="18" t="str">
        <f t="shared" si="41"/>
        <v/>
      </c>
      <c r="K578" s="18"/>
      <c r="L578" s="19" t="str">
        <f t="shared" si="42"/>
        <v/>
      </c>
      <c r="M578" s="18"/>
      <c r="N578" s="19" t="str">
        <f t="shared" si="43"/>
        <v/>
      </c>
      <c r="O578" s="15"/>
      <c r="P578" s="21" t="str">
        <f t="shared" si="44"/>
        <v/>
      </c>
    </row>
    <row r="579" spans="2:16" x14ac:dyDescent="0.2">
      <c r="B579" s="13" t="str">
        <f>IF(D579="","",COUNTA($D$5:D579))</f>
        <v/>
      </c>
      <c r="C579" s="14"/>
      <c r="D579" s="15"/>
      <c r="E579" s="16"/>
      <c r="F579" s="15"/>
      <c r="G579" s="18"/>
      <c r="H579" s="18" t="str">
        <f t="shared" si="40"/>
        <v/>
      </c>
      <c r="I579" s="18"/>
      <c r="J579" s="18" t="str">
        <f t="shared" si="41"/>
        <v/>
      </c>
      <c r="K579" s="18"/>
      <c r="L579" s="19" t="str">
        <f t="shared" si="42"/>
        <v/>
      </c>
      <c r="M579" s="18"/>
      <c r="N579" s="19" t="str">
        <f t="shared" si="43"/>
        <v/>
      </c>
      <c r="O579" s="15"/>
      <c r="P579" s="21" t="str">
        <f t="shared" si="44"/>
        <v/>
      </c>
    </row>
    <row r="580" spans="2:16" x14ac:dyDescent="0.2">
      <c r="B580" s="13" t="str">
        <f>IF(D580="","",COUNTA($D$5:D580))</f>
        <v/>
      </c>
      <c r="C580" s="14"/>
      <c r="D580" s="15"/>
      <c r="E580" s="16"/>
      <c r="F580" s="15"/>
      <c r="G580" s="18"/>
      <c r="H580" s="18" t="str">
        <f t="shared" si="40"/>
        <v/>
      </c>
      <c r="I580" s="18"/>
      <c r="J580" s="18" t="str">
        <f t="shared" si="41"/>
        <v/>
      </c>
      <c r="K580" s="18"/>
      <c r="L580" s="19" t="str">
        <f t="shared" si="42"/>
        <v/>
      </c>
      <c r="M580" s="18"/>
      <c r="N580" s="19" t="str">
        <f t="shared" si="43"/>
        <v/>
      </c>
      <c r="O580" s="15"/>
      <c r="P580" s="21" t="str">
        <f t="shared" si="44"/>
        <v/>
      </c>
    </row>
    <row r="581" spans="2:16" x14ac:dyDescent="0.2">
      <c r="B581" s="13" t="str">
        <f>IF(D581="","",COUNTA($D$5:D581))</f>
        <v/>
      </c>
      <c r="C581" s="14"/>
      <c r="D581" s="15"/>
      <c r="E581" s="16"/>
      <c r="F581" s="15"/>
      <c r="G581" s="18"/>
      <c r="H581" s="18" t="str">
        <f t="shared" ref="H581:H644" si="45">IF(G581="","",ROUND(G581*Cota1,2))</f>
        <v/>
      </c>
      <c r="I581" s="18"/>
      <c r="J581" s="18" t="str">
        <f t="shared" ref="J581:J644" si="46">IF(I581="","",ROUND(I581*Cota2,2))</f>
        <v/>
      </c>
      <c r="K581" s="18"/>
      <c r="L581" s="19" t="str">
        <f t="shared" ref="L581:L644" si="47">IF(K581="","",ROUND(K581*Cota1,2))</f>
        <v/>
      </c>
      <c r="M581" s="18"/>
      <c r="N581" s="19" t="str">
        <f t="shared" ref="N581:N644" si="48">IF(D581="","",N(G581)+N(H581)+N(I581)+N(J581)+N(K581)+N(M581))</f>
        <v/>
      </c>
      <c r="O581" s="15"/>
      <c r="P581" s="21" t="str">
        <f t="shared" ref="P581:P644" si="49">IF(AND(C581="",D581=""),"",TRIM(IF(OR(NOT(ISNUMBER(C581)),D581="",E581="",F581=""),"Date incomplete. ","")&amp;IF(COUNTIFS($D$5:$D$1004,D581,$F$5:$F$1004,F581)&gt;1,"Factură înregistrată de două ori. ","")&amp;IF(AND(N(G581)&lt;&gt;0,ABS(N(H581)-ROUND(G581*Cota1,2))&gt;0.05),"TVA 21% diferită de calcul. ","")&amp;IF(AND(N(I581)&lt;&gt;0,ABS(N(J581)-ROUND(I581*Cota2,2))&gt;0.05),"TVA 11% diferită de calcul. ","")&amp;IF(AND(LEFT(F581,2)="RO",O581&lt;&gt;"Da"),"Nu apare în SPV: cere furnizorului transmiterea în e-Factura. ","")))</f>
        <v/>
      </c>
    </row>
    <row r="582" spans="2:16" x14ac:dyDescent="0.2">
      <c r="B582" s="13" t="str">
        <f>IF(D582="","",COUNTA($D$5:D582))</f>
        <v/>
      </c>
      <c r="C582" s="14"/>
      <c r="D582" s="15"/>
      <c r="E582" s="16"/>
      <c r="F582" s="15"/>
      <c r="G582" s="18"/>
      <c r="H582" s="18" t="str">
        <f t="shared" si="45"/>
        <v/>
      </c>
      <c r="I582" s="18"/>
      <c r="J582" s="18" t="str">
        <f t="shared" si="46"/>
        <v/>
      </c>
      <c r="K582" s="18"/>
      <c r="L582" s="19" t="str">
        <f t="shared" si="47"/>
        <v/>
      </c>
      <c r="M582" s="18"/>
      <c r="N582" s="19" t="str">
        <f t="shared" si="48"/>
        <v/>
      </c>
      <c r="O582" s="15"/>
      <c r="P582" s="21" t="str">
        <f t="shared" si="49"/>
        <v/>
      </c>
    </row>
    <row r="583" spans="2:16" x14ac:dyDescent="0.2">
      <c r="B583" s="13" t="str">
        <f>IF(D583="","",COUNTA($D$5:D583))</f>
        <v/>
      </c>
      <c r="C583" s="14"/>
      <c r="D583" s="15"/>
      <c r="E583" s="16"/>
      <c r="F583" s="15"/>
      <c r="G583" s="18"/>
      <c r="H583" s="18" t="str">
        <f t="shared" si="45"/>
        <v/>
      </c>
      <c r="I583" s="18"/>
      <c r="J583" s="18" t="str">
        <f t="shared" si="46"/>
        <v/>
      </c>
      <c r="K583" s="18"/>
      <c r="L583" s="19" t="str">
        <f t="shared" si="47"/>
        <v/>
      </c>
      <c r="M583" s="18"/>
      <c r="N583" s="19" t="str">
        <f t="shared" si="48"/>
        <v/>
      </c>
      <c r="O583" s="15"/>
      <c r="P583" s="21" t="str">
        <f t="shared" si="49"/>
        <v/>
      </c>
    </row>
    <row r="584" spans="2:16" x14ac:dyDescent="0.2">
      <c r="B584" s="13" t="str">
        <f>IF(D584="","",COUNTA($D$5:D584))</f>
        <v/>
      </c>
      <c r="C584" s="14"/>
      <c r="D584" s="15"/>
      <c r="E584" s="16"/>
      <c r="F584" s="15"/>
      <c r="G584" s="18"/>
      <c r="H584" s="18" t="str">
        <f t="shared" si="45"/>
        <v/>
      </c>
      <c r="I584" s="18"/>
      <c r="J584" s="18" t="str">
        <f t="shared" si="46"/>
        <v/>
      </c>
      <c r="K584" s="18"/>
      <c r="L584" s="19" t="str">
        <f t="shared" si="47"/>
        <v/>
      </c>
      <c r="M584" s="18"/>
      <c r="N584" s="19" t="str">
        <f t="shared" si="48"/>
        <v/>
      </c>
      <c r="O584" s="15"/>
      <c r="P584" s="21" t="str">
        <f t="shared" si="49"/>
        <v/>
      </c>
    </row>
    <row r="585" spans="2:16" x14ac:dyDescent="0.2">
      <c r="B585" s="13" t="str">
        <f>IF(D585="","",COUNTA($D$5:D585))</f>
        <v/>
      </c>
      <c r="C585" s="14"/>
      <c r="D585" s="15"/>
      <c r="E585" s="16"/>
      <c r="F585" s="15"/>
      <c r="G585" s="18"/>
      <c r="H585" s="18" t="str">
        <f t="shared" si="45"/>
        <v/>
      </c>
      <c r="I585" s="18"/>
      <c r="J585" s="18" t="str">
        <f t="shared" si="46"/>
        <v/>
      </c>
      <c r="K585" s="18"/>
      <c r="L585" s="19" t="str">
        <f t="shared" si="47"/>
        <v/>
      </c>
      <c r="M585" s="18"/>
      <c r="N585" s="19" t="str">
        <f t="shared" si="48"/>
        <v/>
      </c>
      <c r="O585" s="15"/>
      <c r="P585" s="21" t="str">
        <f t="shared" si="49"/>
        <v/>
      </c>
    </row>
    <row r="586" spans="2:16" x14ac:dyDescent="0.2">
      <c r="B586" s="13" t="str">
        <f>IF(D586="","",COUNTA($D$5:D586))</f>
        <v/>
      </c>
      <c r="C586" s="14"/>
      <c r="D586" s="15"/>
      <c r="E586" s="16"/>
      <c r="F586" s="15"/>
      <c r="G586" s="18"/>
      <c r="H586" s="18" t="str">
        <f t="shared" si="45"/>
        <v/>
      </c>
      <c r="I586" s="18"/>
      <c r="J586" s="18" t="str">
        <f t="shared" si="46"/>
        <v/>
      </c>
      <c r="K586" s="18"/>
      <c r="L586" s="19" t="str">
        <f t="shared" si="47"/>
        <v/>
      </c>
      <c r="M586" s="18"/>
      <c r="N586" s="19" t="str">
        <f t="shared" si="48"/>
        <v/>
      </c>
      <c r="O586" s="15"/>
      <c r="P586" s="21" t="str">
        <f t="shared" si="49"/>
        <v/>
      </c>
    </row>
    <row r="587" spans="2:16" x14ac:dyDescent="0.2">
      <c r="B587" s="13" t="str">
        <f>IF(D587="","",COUNTA($D$5:D587))</f>
        <v/>
      </c>
      <c r="C587" s="14"/>
      <c r="D587" s="15"/>
      <c r="E587" s="16"/>
      <c r="F587" s="15"/>
      <c r="G587" s="18"/>
      <c r="H587" s="18" t="str">
        <f t="shared" si="45"/>
        <v/>
      </c>
      <c r="I587" s="18"/>
      <c r="J587" s="18" t="str">
        <f t="shared" si="46"/>
        <v/>
      </c>
      <c r="K587" s="18"/>
      <c r="L587" s="19" t="str">
        <f t="shared" si="47"/>
        <v/>
      </c>
      <c r="M587" s="18"/>
      <c r="N587" s="19" t="str">
        <f t="shared" si="48"/>
        <v/>
      </c>
      <c r="O587" s="15"/>
      <c r="P587" s="21" t="str">
        <f t="shared" si="49"/>
        <v/>
      </c>
    </row>
    <row r="588" spans="2:16" x14ac:dyDescent="0.2">
      <c r="B588" s="13" t="str">
        <f>IF(D588="","",COUNTA($D$5:D588))</f>
        <v/>
      </c>
      <c r="C588" s="14"/>
      <c r="D588" s="15"/>
      <c r="E588" s="16"/>
      <c r="F588" s="15"/>
      <c r="G588" s="18"/>
      <c r="H588" s="18" t="str">
        <f t="shared" si="45"/>
        <v/>
      </c>
      <c r="I588" s="18"/>
      <c r="J588" s="18" t="str">
        <f t="shared" si="46"/>
        <v/>
      </c>
      <c r="K588" s="18"/>
      <c r="L588" s="19" t="str">
        <f t="shared" si="47"/>
        <v/>
      </c>
      <c r="M588" s="18"/>
      <c r="N588" s="19" t="str">
        <f t="shared" si="48"/>
        <v/>
      </c>
      <c r="O588" s="15"/>
      <c r="P588" s="21" t="str">
        <f t="shared" si="49"/>
        <v/>
      </c>
    </row>
    <row r="589" spans="2:16" x14ac:dyDescent="0.2">
      <c r="B589" s="13" t="str">
        <f>IF(D589="","",COUNTA($D$5:D589))</f>
        <v/>
      </c>
      <c r="C589" s="14"/>
      <c r="D589" s="15"/>
      <c r="E589" s="16"/>
      <c r="F589" s="15"/>
      <c r="G589" s="18"/>
      <c r="H589" s="18" t="str">
        <f t="shared" si="45"/>
        <v/>
      </c>
      <c r="I589" s="18"/>
      <c r="J589" s="18" t="str">
        <f t="shared" si="46"/>
        <v/>
      </c>
      <c r="K589" s="18"/>
      <c r="L589" s="19" t="str">
        <f t="shared" si="47"/>
        <v/>
      </c>
      <c r="M589" s="18"/>
      <c r="N589" s="19" t="str">
        <f t="shared" si="48"/>
        <v/>
      </c>
      <c r="O589" s="15"/>
      <c r="P589" s="21" t="str">
        <f t="shared" si="49"/>
        <v/>
      </c>
    </row>
    <row r="590" spans="2:16" x14ac:dyDescent="0.2">
      <c r="B590" s="13" t="str">
        <f>IF(D590="","",COUNTA($D$5:D590))</f>
        <v/>
      </c>
      <c r="C590" s="14"/>
      <c r="D590" s="15"/>
      <c r="E590" s="16"/>
      <c r="F590" s="15"/>
      <c r="G590" s="18"/>
      <c r="H590" s="18" t="str">
        <f t="shared" si="45"/>
        <v/>
      </c>
      <c r="I590" s="18"/>
      <c r="J590" s="18" t="str">
        <f t="shared" si="46"/>
        <v/>
      </c>
      <c r="K590" s="18"/>
      <c r="L590" s="19" t="str">
        <f t="shared" si="47"/>
        <v/>
      </c>
      <c r="M590" s="18"/>
      <c r="N590" s="19" t="str">
        <f t="shared" si="48"/>
        <v/>
      </c>
      <c r="O590" s="15"/>
      <c r="P590" s="21" t="str">
        <f t="shared" si="49"/>
        <v/>
      </c>
    </row>
    <row r="591" spans="2:16" x14ac:dyDescent="0.2">
      <c r="B591" s="13" t="str">
        <f>IF(D591="","",COUNTA($D$5:D591))</f>
        <v/>
      </c>
      <c r="C591" s="14"/>
      <c r="D591" s="15"/>
      <c r="E591" s="16"/>
      <c r="F591" s="15"/>
      <c r="G591" s="18"/>
      <c r="H591" s="18" t="str">
        <f t="shared" si="45"/>
        <v/>
      </c>
      <c r="I591" s="18"/>
      <c r="J591" s="18" t="str">
        <f t="shared" si="46"/>
        <v/>
      </c>
      <c r="K591" s="18"/>
      <c r="L591" s="19" t="str">
        <f t="shared" si="47"/>
        <v/>
      </c>
      <c r="M591" s="18"/>
      <c r="N591" s="19" t="str">
        <f t="shared" si="48"/>
        <v/>
      </c>
      <c r="O591" s="15"/>
      <c r="P591" s="21" t="str">
        <f t="shared" si="49"/>
        <v/>
      </c>
    </row>
    <row r="592" spans="2:16" x14ac:dyDescent="0.2">
      <c r="B592" s="13" t="str">
        <f>IF(D592="","",COUNTA($D$5:D592))</f>
        <v/>
      </c>
      <c r="C592" s="14"/>
      <c r="D592" s="15"/>
      <c r="E592" s="16"/>
      <c r="F592" s="15"/>
      <c r="G592" s="18"/>
      <c r="H592" s="18" t="str">
        <f t="shared" si="45"/>
        <v/>
      </c>
      <c r="I592" s="18"/>
      <c r="J592" s="18" t="str">
        <f t="shared" si="46"/>
        <v/>
      </c>
      <c r="K592" s="18"/>
      <c r="L592" s="19" t="str">
        <f t="shared" si="47"/>
        <v/>
      </c>
      <c r="M592" s="18"/>
      <c r="N592" s="19" t="str">
        <f t="shared" si="48"/>
        <v/>
      </c>
      <c r="O592" s="15"/>
      <c r="P592" s="21" t="str">
        <f t="shared" si="49"/>
        <v/>
      </c>
    </row>
    <row r="593" spans="2:16" x14ac:dyDescent="0.2">
      <c r="B593" s="13" t="str">
        <f>IF(D593="","",COUNTA($D$5:D593))</f>
        <v/>
      </c>
      <c r="C593" s="14"/>
      <c r="D593" s="15"/>
      <c r="E593" s="16"/>
      <c r="F593" s="15"/>
      <c r="G593" s="18"/>
      <c r="H593" s="18" t="str">
        <f t="shared" si="45"/>
        <v/>
      </c>
      <c r="I593" s="18"/>
      <c r="J593" s="18" t="str">
        <f t="shared" si="46"/>
        <v/>
      </c>
      <c r="K593" s="18"/>
      <c r="L593" s="19" t="str">
        <f t="shared" si="47"/>
        <v/>
      </c>
      <c r="M593" s="18"/>
      <c r="N593" s="19" t="str">
        <f t="shared" si="48"/>
        <v/>
      </c>
      <c r="O593" s="15"/>
      <c r="P593" s="21" t="str">
        <f t="shared" si="49"/>
        <v/>
      </c>
    </row>
    <row r="594" spans="2:16" x14ac:dyDescent="0.2">
      <c r="B594" s="13" t="str">
        <f>IF(D594="","",COUNTA($D$5:D594))</f>
        <v/>
      </c>
      <c r="C594" s="14"/>
      <c r="D594" s="15"/>
      <c r="E594" s="16"/>
      <c r="F594" s="15"/>
      <c r="G594" s="18"/>
      <c r="H594" s="18" t="str">
        <f t="shared" si="45"/>
        <v/>
      </c>
      <c r="I594" s="18"/>
      <c r="J594" s="18" t="str">
        <f t="shared" si="46"/>
        <v/>
      </c>
      <c r="K594" s="18"/>
      <c r="L594" s="19" t="str">
        <f t="shared" si="47"/>
        <v/>
      </c>
      <c r="M594" s="18"/>
      <c r="N594" s="19" t="str">
        <f t="shared" si="48"/>
        <v/>
      </c>
      <c r="O594" s="15"/>
      <c r="P594" s="21" t="str">
        <f t="shared" si="49"/>
        <v/>
      </c>
    </row>
    <row r="595" spans="2:16" x14ac:dyDescent="0.2">
      <c r="B595" s="13" t="str">
        <f>IF(D595="","",COUNTA($D$5:D595))</f>
        <v/>
      </c>
      <c r="C595" s="14"/>
      <c r="D595" s="15"/>
      <c r="E595" s="16"/>
      <c r="F595" s="15"/>
      <c r="G595" s="18"/>
      <c r="H595" s="18" t="str">
        <f t="shared" si="45"/>
        <v/>
      </c>
      <c r="I595" s="18"/>
      <c r="J595" s="18" t="str">
        <f t="shared" si="46"/>
        <v/>
      </c>
      <c r="K595" s="18"/>
      <c r="L595" s="19" t="str">
        <f t="shared" si="47"/>
        <v/>
      </c>
      <c r="M595" s="18"/>
      <c r="N595" s="19" t="str">
        <f t="shared" si="48"/>
        <v/>
      </c>
      <c r="O595" s="15"/>
      <c r="P595" s="21" t="str">
        <f t="shared" si="49"/>
        <v/>
      </c>
    </row>
    <row r="596" spans="2:16" x14ac:dyDescent="0.2">
      <c r="B596" s="13" t="str">
        <f>IF(D596="","",COUNTA($D$5:D596))</f>
        <v/>
      </c>
      <c r="C596" s="14"/>
      <c r="D596" s="15"/>
      <c r="E596" s="16"/>
      <c r="F596" s="15"/>
      <c r="G596" s="18"/>
      <c r="H596" s="18" t="str">
        <f t="shared" si="45"/>
        <v/>
      </c>
      <c r="I596" s="18"/>
      <c r="J596" s="18" t="str">
        <f t="shared" si="46"/>
        <v/>
      </c>
      <c r="K596" s="18"/>
      <c r="L596" s="19" t="str">
        <f t="shared" si="47"/>
        <v/>
      </c>
      <c r="M596" s="18"/>
      <c r="N596" s="19" t="str">
        <f t="shared" si="48"/>
        <v/>
      </c>
      <c r="O596" s="15"/>
      <c r="P596" s="21" t="str">
        <f t="shared" si="49"/>
        <v/>
      </c>
    </row>
    <row r="597" spans="2:16" x14ac:dyDescent="0.2">
      <c r="B597" s="13" t="str">
        <f>IF(D597="","",COUNTA($D$5:D597))</f>
        <v/>
      </c>
      <c r="C597" s="14"/>
      <c r="D597" s="15"/>
      <c r="E597" s="16"/>
      <c r="F597" s="15"/>
      <c r="G597" s="18"/>
      <c r="H597" s="18" t="str">
        <f t="shared" si="45"/>
        <v/>
      </c>
      <c r="I597" s="18"/>
      <c r="J597" s="18" t="str">
        <f t="shared" si="46"/>
        <v/>
      </c>
      <c r="K597" s="18"/>
      <c r="L597" s="19" t="str">
        <f t="shared" si="47"/>
        <v/>
      </c>
      <c r="M597" s="18"/>
      <c r="N597" s="19" t="str">
        <f t="shared" si="48"/>
        <v/>
      </c>
      <c r="O597" s="15"/>
      <c r="P597" s="21" t="str">
        <f t="shared" si="49"/>
        <v/>
      </c>
    </row>
    <row r="598" spans="2:16" x14ac:dyDescent="0.2">
      <c r="B598" s="13" t="str">
        <f>IF(D598="","",COUNTA($D$5:D598))</f>
        <v/>
      </c>
      <c r="C598" s="14"/>
      <c r="D598" s="15"/>
      <c r="E598" s="16"/>
      <c r="F598" s="15"/>
      <c r="G598" s="18"/>
      <c r="H598" s="18" t="str">
        <f t="shared" si="45"/>
        <v/>
      </c>
      <c r="I598" s="18"/>
      <c r="J598" s="18" t="str">
        <f t="shared" si="46"/>
        <v/>
      </c>
      <c r="K598" s="18"/>
      <c r="L598" s="19" t="str">
        <f t="shared" si="47"/>
        <v/>
      </c>
      <c r="M598" s="18"/>
      <c r="N598" s="19" t="str">
        <f t="shared" si="48"/>
        <v/>
      </c>
      <c r="O598" s="15"/>
      <c r="P598" s="21" t="str">
        <f t="shared" si="49"/>
        <v/>
      </c>
    </row>
    <row r="599" spans="2:16" x14ac:dyDescent="0.2">
      <c r="B599" s="13" t="str">
        <f>IF(D599="","",COUNTA($D$5:D599))</f>
        <v/>
      </c>
      <c r="C599" s="14"/>
      <c r="D599" s="15"/>
      <c r="E599" s="16"/>
      <c r="F599" s="15"/>
      <c r="G599" s="18"/>
      <c r="H599" s="18" t="str">
        <f t="shared" si="45"/>
        <v/>
      </c>
      <c r="I599" s="18"/>
      <c r="J599" s="18" t="str">
        <f t="shared" si="46"/>
        <v/>
      </c>
      <c r="K599" s="18"/>
      <c r="L599" s="19" t="str">
        <f t="shared" si="47"/>
        <v/>
      </c>
      <c r="M599" s="18"/>
      <c r="N599" s="19" t="str">
        <f t="shared" si="48"/>
        <v/>
      </c>
      <c r="O599" s="15"/>
      <c r="P599" s="21" t="str">
        <f t="shared" si="49"/>
        <v/>
      </c>
    </row>
    <row r="600" spans="2:16" x14ac:dyDescent="0.2">
      <c r="B600" s="13" t="str">
        <f>IF(D600="","",COUNTA($D$5:D600))</f>
        <v/>
      </c>
      <c r="C600" s="14"/>
      <c r="D600" s="15"/>
      <c r="E600" s="16"/>
      <c r="F600" s="15"/>
      <c r="G600" s="18"/>
      <c r="H600" s="18" t="str">
        <f t="shared" si="45"/>
        <v/>
      </c>
      <c r="I600" s="18"/>
      <c r="J600" s="18" t="str">
        <f t="shared" si="46"/>
        <v/>
      </c>
      <c r="K600" s="18"/>
      <c r="L600" s="19" t="str">
        <f t="shared" si="47"/>
        <v/>
      </c>
      <c r="M600" s="18"/>
      <c r="N600" s="19" t="str">
        <f t="shared" si="48"/>
        <v/>
      </c>
      <c r="O600" s="15"/>
      <c r="P600" s="21" t="str">
        <f t="shared" si="49"/>
        <v/>
      </c>
    </row>
    <row r="601" spans="2:16" x14ac:dyDescent="0.2">
      <c r="B601" s="13" t="str">
        <f>IF(D601="","",COUNTA($D$5:D601))</f>
        <v/>
      </c>
      <c r="C601" s="14"/>
      <c r="D601" s="15"/>
      <c r="E601" s="16"/>
      <c r="F601" s="15"/>
      <c r="G601" s="18"/>
      <c r="H601" s="18" t="str">
        <f t="shared" si="45"/>
        <v/>
      </c>
      <c r="I601" s="18"/>
      <c r="J601" s="18" t="str">
        <f t="shared" si="46"/>
        <v/>
      </c>
      <c r="K601" s="18"/>
      <c r="L601" s="19" t="str">
        <f t="shared" si="47"/>
        <v/>
      </c>
      <c r="M601" s="18"/>
      <c r="N601" s="19" t="str">
        <f t="shared" si="48"/>
        <v/>
      </c>
      <c r="O601" s="15"/>
      <c r="P601" s="21" t="str">
        <f t="shared" si="49"/>
        <v/>
      </c>
    </row>
    <row r="602" spans="2:16" x14ac:dyDescent="0.2">
      <c r="B602" s="13" t="str">
        <f>IF(D602="","",COUNTA($D$5:D602))</f>
        <v/>
      </c>
      <c r="C602" s="14"/>
      <c r="D602" s="15"/>
      <c r="E602" s="16"/>
      <c r="F602" s="15"/>
      <c r="G602" s="18"/>
      <c r="H602" s="18" t="str">
        <f t="shared" si="45"/>
        <v/>
      </c>
      <c r="I602" s="18"/>
      <c r="J602" s="18" t="str">
        <f t="shared" si="46"/>
        <v/>
      </c>
      <c r="K602" s="18"/>
      <c r="L602" s="19" t="str">
        <f t="shared" si="47"/>
        <v/>
      </c>
      <c r="M602" s="18"/>
      <c r="N602" s="19" t="str">
        <f t="shared" si="48"/>
        <v/>
      </c>
      <c r="O602" s="15"/>
      <c r="P602" s="21" t="str">
        <f t="shared" si="49"/>
        <v/>
      </c>
    </row>
    <row r="603" spans="2:16" x14ac:dyDescent="0.2">
      <c r="B603" s="13" t="str">
        <f>IF(D603="","",COUNTA($D$5:D603))</f>
        <v/>
      </c>
      <c r="C603" s="14"/>
      <c r="D603" s="15"/>
      <c r="E603" s="16"/>
      <c r="F603" s="15"/>
      <c r="G603" s="18"/>
      <c r="H603" s="18" t="str">
        <f t="shared" si="45"/>
        <v/>
      </c>
      <c r="I603" s="18"/>
      <c r="J603" s="18" t="str">
        <f t="shared" si="46"/>
        <v/>
      </c>
      <c r="K603" s="18"/>
      <c r="L603" s="19" t="str">
        <f t="shared" si="47"/>
        <v/>
      </c>
      <c r="M603" s="18"/>
      <c r="N603" s="19" t="str">
        <f t="shared" si="48"/>
        <v/>
      </c>
      <c r="O603" s="15"/>
      <c r="P603" s="21" t="str">
        <f t="shared" si="49"/>
        <v/>
      </c>
    </row>
    <row r="604" spans="2:16" x14ac:dyDescent="0.2">
      <c r="B604" s="13" t="str">
        <f>IF(D604="","",COUNTA($D$5:D604))</f>
        <v/>
      </c>
      <c r="C604" s="14"/>
      <c r="D604" s="15"/>
      <c r="E604" s="16"/>
      <c r="F604" s="15"/>
      <c r="G604" s="18"/>
      <c r="H604" s="18" t="str">
        <f t="shared" si="45"/>
        <v/>
      </c>
      <c r="I604" s="18"/>
      <c r="J604" s="18" t="str">
        <f t="shared" si="46"/>
        <v/>
      </c>
      <c r="K604" s="18"/>
      <c r="L604" s="19" t="str">
        <f t="shared" si="47"/>
        <v/>
      </c>
      <c r="M604" s="18"/>
      <c r="N604" s="19" t="str">
        <f t="shared" si="48"/>
        <v/>
      </c>
      <c r="O604" s="15"/>
      <c r="P604" s="21" t="str">
        <f t="shared" si="49"/>
        <v/>
      </c>
    </row>
    <row r="605" spans="2:16" x14ac:dyDescent="0.2">
      <c r="B605" s="13" t="str">
        <f>IF(D605="","",COUNTA($D$5:D605))</f>
        <v/>
      </c>
      <c r="C605" s="14"/>
      <c r="D605" s="15"/>
      <c r="E605" s="16"/>
      <c r="F605" s="15"/>
      <c r="G605" s="18"/>
      <c r="H605" s="18" t="str">
        <f t="shared" si="45"/>
        <v/>
      </c>
      <c r="I605" s="18"/>
      <c r="J605" s="18" t="str">
        <f t="shared" si="46"/>
        <v/>
      </c>
      <c r="K605" s="18"/>
      <c r="L605" s="19" t="str">
        <f t="shared" si="47"/>
        <v/>
      </c>
      <c r="M605" s="18"/>
      <c r="N605" s="19" t="str">
        <f t="shared" si="48"/>
        <v/>
      </c>
      <c r="O605" s="15"/>
      <c r="P605" s="21" t="str">
        <f t="shared" si="49"/>
        <v/>
      </c>
    </row>
    <row r="606" spans="2:16" x14ac:dyDescent="0.2">
      <c r="B606" s="13" t="str">
        <f>IF(D606="","",COUNTA($D$5:D606))</f>
        <v/>
      </c>
      <c r="C606" s="14"/>
      <c r="D606" s="15"/>
      <c r="E606" s="16"/>
      <c r="F606" s="15"/>
      <c r="G606" s="18"/>
      <c r="H606" s="18" t="str">
        <f t="shared" si="45"/>
        <v/>
      </c>
      <c r="I606" s="18"/>
      <c r="J606" s="18" t="str">
        <f t="shared" si="46"/>
        <v/>
      </c>
      <c r="K606" s="18"/>
      <c r="L606" s="19" t="str">
        <f t="shared" si="47"/>
        <v/>
      </c>
      <c r="M606" s="18"/>
      <c r="N606" s="19" t="str">
        <f t="shared" si="48"/>
        <v/>
      </c>
      <c r="O606" s="15"/>
      <c r="P606" s="21" t="str">
        <f t="shared" si="49"/>
        <v/>
      </c>
    </row>
    <row r="607" spans="2:16" x14ac:dyDescent="0.2">
      <c r="B607" s="13" t="str">
        <f>IF(D607="","",COUNTA($D$5:D607))</f>
        <v/>
      </c>
      <c r="C607" s="14"/>
      <c r="D607" s="15"/>
      <c r="E607" s="16"/>
      <c r="F607" s="15"/>
      <c r="G607" s="18"/>
      <c r="H607" s="18" t="str">
        <f t="shared" si="45"/>
        <v/>
      </c>
      <c r="I607" s="18"/>
      <c r="J607" s="18" t="str">
        <f t="shared" si="46"/>
        <v/>
      </c>
      <c r="K607" s="18"/>
      <c r="L607" s="19" t="str">
        <f t="shared" si="47"/>
        <v/>
      </c>
      <c r="M607" s="18"/>
      <c r="N607" s="19" t="str">
        <f t="shared" si="48"/>
        <v/>
      </c>
      <c r="O607" s="15"/>
      <c r="P607" s="21" t="str">
        <f t="shared" si="49"/>
        <v/>
      </c>
    </row>
    <row r="608" spans="2:16" x14ac:dyDescent="0.2">
      <c r="B608" s="13" t="str">
        <f>IF(D608="","",COUNTA($D$5:D608))</f>
        <v/>
      </c>
      <c r="C608" s="14"/>
      <c r="D608" s="15"/>
      <c r="E608" s="16"/>
      <c r="F608" s="15"/>
      <c r="G608" s="18"/>
      <c r="H608" s="18" t="str">
        <f t="shared" si="45"/>
        <v/>
      </c>
      <c r="I608" s="18"/>
      <c r="J608" s="18" t="str">
        <f t="shared" si="46"/>
        <v/>
      </c>
      <c r="K608" s="18"/>
      <c r="L608" s="19" t="str">
        <f t="shared" si="47"/>
        <v/>
      </c>
      <c r="M608" s="18"/>
      <c r="N608" s="19" t="str">
        <f t="shared" si="48"/>
        <v/>
      </c>
      <c r="O608" s="15"/>
      <c r="P608" s="21" t="str">
        <f t="shared" si="49"/>
        <v/>
      </c>
    </row>
    <row r="609" spans="2:16" x14ac:dyDescent="0.2">
      <c r="B609" s="13" t="str">
        <f>IF(D609="","",COUNTA($D$5:D609))</f>
        <v/>
      </c>
      <c r="C609" s="14"/>
      <c r="D609" s="15"/>
      <c r="E609" s="16"/>
      <c r="F609" s="15"/>
      <c r="G609" s="18"/>
      <c r="H609" s="18" t="str">
        <f t="shared" si="45"/>
        <v/>
      </c>
      <c r="I609" s="18"/>
      <c r="J609" s="18" t="str">
        <f t="shared" si="46"/>
        <v/>
      </c>
      <c r="K609" s="18"/>
      <c r="L609" s="19" t="str">
        <f t="shared" si="47"/>
        <v/>
      </c>
      <c r="M609" s="18"/>
      <c r="N609" s="19" t="str">
        <f t="shared" si="48"/>
        <v/>
      </c>
      <c r="O609" s="15"/>
      <c r="P609" s="21" t="str">
        <f t="shared" si="49"/>
        <v/>
      </c>
    </row>
    <row r="610" spans="2:16" x14ac:dyDescent="0.2">
      <c r="B610" s="13" t="str">
        <f>IF(D610="","",COUNTA($D$5:D610))</f>
        <v/>
      </c>
      <c r="C610" s="14"/>
      <c r="D610" s="15"/>
      <c r="E610" s="16"/>
      <c r="F610" s="15"/>
      <c r="G610" s="18"/>
      <c r="H610" s="18" t="str">
        <f t="shared" si="45"/>
        <v/>
      </c>
      <c r="I610" s="18"/>
      <c r="J610" s="18" t="str">
        <f t="shared" si="46"/>
        <v/>
      </c>
      <c r="K610" s="18"/>
      <c r="L610" s="19" t="str">
        <f t="shared" si="47"/>
        <v/>
      </c>
      <c r="M610" s="18"/>
      <c r="N610" s="19" t="str">
        <f t="shared" si="48"/>
        <v/>
      </c>
      <c r="O610" s="15"/>
      <c r="P610" s="21" t="str">
        <f t="shared" si="49"/>
        <v/>
      </c>
    </row>
    <row r="611" spans="2:16" x14ac:dyDescent="0.2">
      <c r="B611" s="13" t="str">
        <f>IF(D611="","",COUNTA($D$5:D611))</f>
        <v/>
      </c>
      <c r="C611" s="14"/>
      <c r="D611" s="15"/>
      <c r="E611" s="16"/>
      <c r="F611" s="15"/>
      <c r="G611" s="18"/>
      <c r="H611" s="18" t="str">
        <f t="shared" si="45"/>
        <v/>
      </c>
      <c r="I611" s="18"/>
      <c r="J611" s="18" t="str">
        <f t="shared" si="46"/>
        <v/>
      </c>
      <c r="K611" s="18"/>
      <c r="L611" s="19" t="str">
        <f t="shared" si="47"/>
        <v/>
      </c>
      <c r="M611" s="18"/>
      <c r="N611" s="19" t="str">
        <f t="shared" si="48"/>
        <v/>
      </c>
      <c r="O611" s="15"/>
      <c r="P611" s="21" t="str">
        <f t="shared" si="49"/>
        <v/>
      </c>
    </row>
    <row r="612" spans="2:16" x14ac:dyDescent="0.2">
      <c r="B612" s="13" t="str">
        <f>IF(D612="","",COUNTA($D$5:D612))</f>
        <v/>
      </c>
      <c r="C612" s="14"/>
      <c r="D612" s="15"/>
      <c r="E612" s="16"/>
      <c r="F612" s="15"/>
      <c r="G612" s="18"/>
      <c r="H612" s="18" t="str">
        <f t="shared" si="45"/>
        <v/>
      </c>
      <c r="I612" s="18"/>
      <c r="J612" s="18" t="str">
        <f t="shared" si="46"/>
        <v/>
      </c>
      <c r="K612" s="18"/>
      <c r="L612" s="19" t="str">
        <f t="shared" si="47"/>
        <v/>
      </c>
      <c r="M612" s="18"/>
      <c r="N612" s="19" t="str">
        <f t="shared" si="48"/>
        <v/>
      </c>
      <c r="O612" s="15"/>
      <c r="P612" s="21" t="str">
        <f t="shared" si="49"/>
        <v/>
      </c>
    </row>
    <row r="613" spans="2:16" x14ac:dyDescent="0.2">
      <c r="B613" s="13" t="str">
        <f>IF(D613="","",COUNTA($D$5:D613))</f>
        <v/>
      </c>
      <c r="C613" s="14"/>
      <c r="D613" s="15"/>
      <c r="E613" s="16"/>
      <c r="F613" s="15"/>
      <c r="G613" s="18"/>
      <c r="H613" s="18" t="str">
        <f t="shared" si="45"/>
        <v/>
      </c>
      <c r="I613" s="18"/>
      <c r="J613" s="18" t="str">
        <f t="shared" si="46"/>
        <v/>
      </c>
      <c r="K613" s="18"/>
      <c r="L613" s="19" t="str">
        <f t="shared" si="47"/>
        <v/>
      </c>
      <c r="M613" s="18"/>
      <c r="N613" s="19" t="str">
        <f t="shared" si="48"/>
        <v/>
      </c>
      <c r="O613" s="15"/>
      <c r="P613" s="21" t="str">
        <f t="shared" si="49"/>
        <v/>
      </c>
    </row>
    <row r="614" spans="2:16" x14ac:dyDescent="0.2">
      <c r="B614" s="13" t="str">
        <f>IF(D614="","",COUNTA($D$5:D614))</f>
        <v/>
      </c>
      <c r="C614" s="14"/>
      <c r="D614" s="15"/>
      <c r="E614" s="16"/>
      <c r="F614" s="15"/>
      <c r="G614" s="18"/>
      <c r="H614" s="18" t="str">
        <f t="shared" si="45"/>
        <v/>
      </c>
      <c r="I614" s="18"/>
      <c r="J614" s="18" t="str">
        <f t="shared" si="46"/>
        <v/>
      </c>
      <c r="K614" s="18"/>
      <c r="L614" s="19" t="str">
        <f t="shared" si="47"/>
        <v/>
      </c>
      <c r="M614" s="18"/>
      <c r="N614" s="19" t="str">
        <f t="shared" si="48"/>
        <v/>
      </c>
      <c r="O614" s="15"/>
      <c r="P614" s="21" t="str">
        <f t="shared" si="49"/>
        <v/>
      </c>
    </row>
    <row r="615" spans="2:16" x14ac:dyDescent="0.2">
      <c r="B615" s="13" t="str">
        <f>IF(D615="","",COUNTA($D$5:D615))</f>
        <v/>
      </c>
      <c r="C615" s="14"/>
      <c r="D615" s="15"/>
      <c r="E615" s="16"/>
      <c r="F615" s="15"/>
      <c r="G615" s="18"/>
      <c r="H615" s="18" t="str">
        <f t="shared" si="45"/>
        <v/>
      </c>
      <c r="I615" s="18"/>
      <c r="J615" s="18" t="str">
        <f t="shared" si="46"/>
        <v/>
      </c>
      <c r="K615" s="18"/>
      <c r="L615" s="19" t="str">
        <f t="shared" si="47"/>
        <v/>
      </c>
      <c r="M615" s="18"/>
      <c r="N615" s="19" t="str">
        <f t="shared" si="48"/>
        <v/>
      </c>
      <c r="O615" s="15"/>
      <c r="P615" s="21" t="str">
        <f t="shared" si="49"/>
        <v/>
      </c>
    </row>
    <row r="616" spans="2:16" x14ac:dyDescent="0.2">
      <c r="B616" s="13" t="str">
        <f>IF(D616="","",COUNTA($D$5:D616))</f>
        <v/>
      </c>
      <c r="C616" s="14"/>
      <c r="D616" s="15"/>
      <c r="E616" s="16"/>
      <c r="F616" s="15"/>
      <c r="G616" s="18"/>
      <c r="H616" s="18" t="str">
        <f t="shared" si="45"/>
        <v/>
      </c>
      <c r="I616" s="18"/>
      <c r="J616" s="18" t="str">
        <f t="shared" si="46"/>
        <v/>
      </c>
      <c r="K616" s="18"/>
      <c r="L616" s="19" t="str">
        <f t="shared" si="47"/>
        <v/>
      </c>
      <c r="M616" s="18"/>
      <c r="N616" s="19" t="str">
        <f t="shared" si="48"/>
        <v/>
      </c>
      <c r="O616" s="15"/>
      <c r="P616" s="21" t="str">
        <f t="shared" si="49"/>
        <v/>
      </c>
    </row>
    <row r="617" spans="2:16" x14ac:dyDescent="0.2">
      <c r="B617" s="13" t="str">
        <f>IF(D617="","",COUNTA($D$5:D617))</f>
        <v/>
      </c>
      <c r="C617" s="14"/>
      <c r="D617" s="15"/>
      <c r="E617" s="16"/>
      <c r="F617" s="15"/>
      <c r="G617" s="18"/>
      <c r="H617" s="18" t="str">
        <f t="shared" si="45"/>
        <v/>
      </c>
      <c r="I617" s="18"/>
      <c r="J617" s="18" t="str">
        <f t="shared" si="46"/>
        <v/>
      </c>
      <c r="K617" s="18"/>
      <c r="L617" s="19" t="str">
        <f t="shared" si="47"/>
        <v/>
      </c>
      <c r="M617" s="18"/>
      <c r="N617" s="19" t="str">
        <f t="shared" si="48"/>
        <v/>
      </c>
      <c r="O617" s="15"/>
      <c r="P617" s="21" t="str">
        <f t="shared" si="49"/>
        <v/>
      </c>
    </row>
    <row r="618" spans="2:16" x14ac:dyDescent="0.2">
      <c r="B618" s="13" t="str">
        <f>IF(D618="","",COUNTA($D$5:D618))</f>
        <v/>
      </c>
      <c r="C618" s="14"/>
      <c r="D618" s="15"/>
      <c r="E618" s="16"/>
      <c r="F618" s="15"/>
      <c r="G618" s="18"/>
      <c r="H618" s="18" t="str">
        <f t="shared" si="45"/>
        <v/>
      </c>
      <c r="I618" s="18"/>
      <c r="J618" s="18" t="str">
        <f t="shared" si="46"/>
        <v/>
      </c>
      <c r="K618" s="18"/>
      <c r="L618" s="19" t="str">
        <f t="shared" si="47"/>
        <v/>
      </c>
      <c r="M618" s="18"/>
      <c r="N618" s="19" t="str">
        <f t="shared" si="48"/>
        <v/>
      </c>
      <c r="O618" s="15"/>
      <c r="P618" s="21" t="str">
        <f t="shared" si="49"/>
        <v/>
      </c>
    </row>
    <row r="619" spans="2:16" x14ac:dyDescent="0.2">
      <c r="B619" s="13" t="str">
        <f>IF(D619="","",COUNTA($D$5:D619))</f>
        <v/>
      </c>
      <c r="C619" s="14"/>
      <c r="D619" s="15"/>
      <c r="E619" s="16"/>
      <c r="F619" s="15"/>
      <c r="G619" s="18"/>
      <c r="H619" s="18" t="str">
        <f t="shared" si="45"/>
        <v/>
      </c>
      <c r="I619" s="18"/>
      <c r="J619" s="18" t="str">
        <f t="shared" si="46"/>
        <v/>
      </c>
      <c r="K619" s="18"/>
      <c r="L619" s="19" t="str">
        <f t="shared" si="47"/>
        <v/>
      </c>
      <c r="M619" s="18"/>
      <c r="N619" s="19" t="str">
        <f t="shared" si="48"/>
        <v/>
      </c>
      <c r="O619" s="15"/>
      <c r="P619" s="21" t="str">
        <f t="shared" si="49"/>
        <v/>
      </c>
    </row>
    <row r="620" spans="2:16" x14ac:dyDescent="0.2">
      <c r="B620" s="13" t="str">
        <f>IF(D620="","",COUNTA($D$5:D620))</f>
        <v/>
      </c>
      <c r="C620" s="14"/>
      <c r="D620" s="15"/>
      <c r="E620" s="16"/>
      <c r="F620" s="15"/>
      <c r="G620" s="18"/>
      <c r="H620" s="18" t="str">
        <f t="shared" si="45"/>
        <v/>
      </c>
      <c r="I620" s="18"/>
      <c r="J620" s="18" t="str">
        <f t="shared" si="46"/>
        <v/>
      </c>
      <c r="K620" s="18"/>
      <c r="L620" s="19" t="str">
        <f t="shared" si="47"/>
        <v/>
      </c>
      <c r="M620" s="18"/>
      <c r="N620" s="19" t="str">
        <f t="shared" si="48"/>
        <v/>
      </c>
      <c r="O620" s="15"/>
      <c r="P620" s="21" t="str">
        <f t="shared" si="49"/>
        <v/>
      </c>
    </row>
    <row r="621" spans="2:16" x14ac:dyDescent="0.2">
      <c r="B621" s="13" t="str">
        <f>IF(D621="","",COUNTA($D$5:D621))</f>
        <v/>
      </c>
      <c r="C621" s="14"/>
      <c r="D621" s="15"/>
      <c r="E621" s="16"/>
      <c r="F621" s="15"/>
      <c r="G621" s="18"/>
      <c r="H621" s="18" t="str">
        <f t="shared" si="45"/>
        <v/>
      </c>
      <c r="I621" s="18"/>
      <c r="J621" s="18" t="str">
        <f t="shared" si="46"/>
        <v/>
      </c>
      <c r="K621" s="18"/>
      <c r="L621" s="19" t="str">
        <f t="shared" si="47"/>
        <v/>
      </c>
      <c r="M621" s="18"/>
      <c r="N621" s="19" t="str">
        <f t="shared" si="48"/>
        <v/>
      </c>
      <c r="O621" s="15"/>
      <c r="P621" s="21" t="str">
        <f t="shared" si="49"/>
        <v/>
      </c>
    </row>
    <row r="622" spans="2:16" x14ac:dyDescent="0.2">
      <c r="B622" s="13" t="str">
        <f>IF(D622="","",COUNTA($D$5:D622))</f>
        <v/>
      </c>
      <c r="C622" s="14"/>
      <c r="D622" s="15"/>
      <c r="E622" s="16"/>
      <c r="F622" s="15"/>
      <c r="G622" s="18"/>
      <c r="H622" s="18" t="str">
        <f t="shared" si="45"/>
        <v/>
      </c>
      <c r="I622" s="18"/>
      <c r="J622" s="18" t="str">
        <f t="shared" si="46"/>
        <v/>
      </c>
      <c r="K622" s="18"/>
      <c r="L622" s="19" t="str">
        <f t="shared" si="47"/>
        <v/>
      </c>
      <c r="M622" s="18"/>
      <c r="N622" s="19" t="str">
        <f t="shared" si="48"/>
        <v/>
      </c>
      <c r="O622" s="15"/>
      <c r="P622" s="21" t="str">
        <f t="shared" si="49"/>
        <v/>
      </c>
    </row>
    <row r="623" spans="2:16" x14ac:dyDescent="0.2">
      <c r="B623" s="13" t="str">
        <f>IF(D623="","",COUNTA($D$5:D623))</f>
        <v/>
      </c>
      <c r="C623" s="14"/>
      <c r="D623" s="15"/>
      <c r="E623" s="16"/>
      <c r="F623" s="15"/>
      <c r="G623" s="18"/>
      <c r="H623" s="18" t="str">
        <f t="shared" si="45"/>
        <v/>
      </c>
      <c r="I623" s="18"/>
      <c r="J623" s="18" t="str">
        <f t="shared" si="46"/>
        <v/>
      </c>
      <c r="K623" s="18"/>
      <c r="L623" s="19" t="str">
        <f t="shared" si="47"/>
        <v/>
      </c>
      <c r="M623" s="18"/>
      <c r="N623" s="19" t="str">
        <f t="shared" si="48"/>
        <v/>
      </c>
      <c r="O623" s="15"/>
      <c r="P623" s="21" t="str">
        <f t="shared" si="49"/>
        <v/>
      </c>
    </row>
    <row r="624" spans="2:16" x14ac:dyDescent="0.2">
      <c r="B624" s="13" t="str">
        <f>IF(D624="","",COUNTA($D$5:D624))</f>
        <v/>
      </c>
      <c r="C624" s="14"/>
      <c r="D624" s="15"/>
      <c r="E624" s="16"/>
      <c r="F624" s="15"/>
      <c r="G624" s="18"/>
      <c r="H624" s="18" t="str">
        <f t="shared" si="45"/>
        <v/>
      </c>
      <c r="I624" s="18"/>
      <c r="J624" s="18" t="str">
        <f t="shared" si="46"/>
        <v/>
      </c>
      <c r="K624" s="18"/>
      <c r="L624" s="19" t="str">
        <f t="shared" si="47"/>
        <v/>
      </c>
      <c r="M624" s="18"/>
      <c r="N624" s="19" t="str">
        <f t="shared" si="48"/>
        <v/>
      </c>
      <c r="O624" s="15"/>
      <c r="P624" s="21" t="str">
        <f t="shared" si="49"/>
        <v/>
      </c>
    </row>
    <row r="625" spans="2:16" x14ac:dyDescent="0.2">
      <c r="B625" s="13" t="str">
        <f>IF(D625="","",COUNTA($D$5:D625))</f>
        <v/>
      </c>
      <c r="C625" s="14"/>
      <c r="D625" s="15"/>
      <c r="E625" s="16"/>
      <c r="F625" s="15"/>
      <c r="G625" s="18"/>
      <c r="H625" s="18" t="str">
        <f t="shared" si="45"/>
        <v/>
      </c>
      <c r="I625" s="18"/>
      <c r="J625" s="18" t="str">
        <f t="shared" si="46"/>
        <v/>
      </c>
      <c r="K625" s="18"/>
      <c r="L625" s="19" t="str">
        <f t="shared" si="47"/>
        <v/>
      </c>
      <c r="M625" s="18"/>
      <c r="N625" s="19" t="str">
        <f t="shared" si="48"/>
        <v/>
      </c>
      <c r="O625" s="15"/>
      <c r="P625" s="21" t="str">
        <f t="shared" si="49"/>
        <v/>
      </c>
    </row>
    <row r="626" spans="2:16" x14ac:dyDescent="0.2">
      <c r="B626" s="13" t="str">
        <f>IF(D626="","",COUNTA($D$5:D626))</f>
        <v/>
      </c>
      <c r="C626" s="14"/>
      <c r="D626" s="15"/>
      <c r="E626" s="16"/>
      <c r="F626" s="15"/>
      <c r="G626" s="18"/>
      <c r="H626" s="18" t="str">
        <f t="shared" si="45"/>
        <v/>
      </c>
      <c r="I626" s="18"/>
      <c r="J626" s="18" t="str">
        <f t="shared" si="46"/>
        <v/>
      </c>
      <c r="K626" s="18"/>
      <c r="L626" s="19" t="str">
        <f t="shared" si="47"/>
        <v/>
      </c>
      <c r="M626" s="18"/>
      <c r="N626" s="19" t="str">
        <f t="shared" si="48"/>
        <v/>
      </c>
      <c r="O626" s="15"/>
      <c r="P626" s="21" t="str">
        <f t="shared" si="49"/>
        <v/>
      </c>
    </row>
    <row r="627" spans="2:16" x14ac:dyDescent="0.2">
      <c r="B627" s="13" t="str">
        <f>IF(D627="","",COUNTA($D$5:D627))</f>
        <v/>
      </c>
      <c r="C627" s="14"/>
      <c r="D627" s="15"/>
      <c r="E627" s="16"/>
      <c r="F627" s="15"/>
      <c r="G627" s="18"/>
      <c r="H627" s="18" t="str">
        <f t="shared" si="45"/>
        <v/>
      </c>
      <c r="I627" s="18"/>
      <c r="J627" s="18" t="str">
        <f t="shared" si="46"/>
        <v/>
      </c>
      <c r="K627" s="18"/>
      <c r="L627" s="19" t="str">
        <f t="shared" si="47"/>
        <v/>
      </c>
      <c r="M627" s="18"/>
      <c r="N627" s="19" t="str">
        <f t="shared" si="48"/>
        <v/>
      </c>
      <c r="O627" s="15"/>
      <c r="P627" s="21" t="str">
        <f t="shared" si="49"/>
        <v/>
      </c>
    </row>
    <row r="628" spans="2:16" x14ac:dyDescent="0.2">
      <c r="B628" s="13" t="str">
        <f>IF(D628="","",COUNTA($D$5:D628))</f>
        <v/>
      </c>
      <c r="C628" s="14"/>
      <c r="D628" s="15"/>
      <c r="E628" s="16"/>
      <c r="F628" s="15"/>
      <c r="G628" s="18"/>
      <c r="H628" s="18" t="str">
        <f t="shared" si="45"/>
        <v/>
      </c>
      <c r="I628" s="18"/>
      <c r="J628" s="18" t="str">
        <f t="shared" si="46"/>
        <v/>
      </c>
      <c r="K628" s="18"/>
      <c r="L628" s="19" t="str">
        <f t="shared" si="47"/>
        <v/>
      </c>
      <c r="M628" s="18"/>
      <c r="N628" s="19" t="str">
        <f t="shared" si="48"/>
        <v/>
      </c>
      <c r="O628" s="15"/>
      <c r="P628" s="21" t="str">
        <f t="shared" si="49"/>
        <v/>
      </c>
    </row>
    <row r="629" spans="2:16" x14ac:dyDescent="0.2">
      <c r="B629" s="13" t="str">
        <f>IF(D629="","",COUNTA($D$5:D629))</f>
        <v/>
      </c>
      <c r="C629" s="14"/>
      <c r="D629" s="15"/>
      <c r="E629" s="16"/>
      <c r="F629" s="15"/>
      <c r="G629" s="18"/>
      <c r="H629" s="18" t="str">
        <f t="shared" si="45"/>
        <v/>
      </c>
      <c r="I629" s="18"/>
      <c r="J629" s="18" t="str">
        <f t="shared" si="46"/>
        <v/>
      </c>
      <c r="K629" s="18"/>
      <c r="L629" s="19" t="str">
        <f t="shared" si="47"/>
        <v/>
      </c>
      <c r="M629" s="18"/>
      <c r="N629" s="19" t="str">
        <f t="shared" si="48"/>
        <v/>
      </c>
      <c r="O629" s="15"/>
      <c r="P629" s="21" t="str">
        <f t="shared" si="49"/>
        <v/>
      </c>
    </row>
    <row r="630" spans="2:16" x14ac:dyDescent="0.2">
      <c r="B630" s="13" t="str">
        <f>IF(D630="","",COUNTA($D$5:D630))</f>
        <v/>
      </c>
      <c r="C630" s="14"/>
      <c r="D630" s="15"/>
      <c r="E630" s="16"/>
      <c r="F630" s="15"/>
      <c r="G630" s="18"/>
      <c r="H630" s="18" t="str">
        <f t="shared" si="45"/>
        <v/>
      </c>
      <c r="I630" s="18"/>
      <c r="J630" s="18" t="str">
        <f t="shared" si="46"/>
        <v/>
      </c>
      <c r="K630" s="18"/>
      <c r="L630" s="19" t="str">
        <f t="shared" si="47"/>
        <v/>
      </c>
      <c r="M630" s="18"/>
      <c r="N630" s="19" t="str">
        <f t="shared" si="48"/>
        <v/>
      </c>
      <c r="O630" s="15"/>
      <c r="P630" s="21" t="str">
        <f t="shared" si="49"/>
        <v/>
      </c>
    </row>
    <row r="631" spans="2:16" x14ac:dyDescent="0.2">
      <c r="B631" s="13" t="str">
        <f>IF(D631="","",COUNTA($D$5:D631))</f>
        <v/>
      </c>
      <c r="C631" s="14"/>
      <c r="D631" s="15"/>
      <c r="E631" s="16"/>
      <c r="F631" s="15"/>
      <c r="G631" s="18"/>
      <c r="H631" s="18" t="str">
        <f t="shared" si="45"/>
        <v/>
      </c>
      <c r="I631" s="18"/>
      <c r="J631" s="18" t="str">
        <f t="shared" si="46"/>
        <v/>
      </c>
      <c r="K631" s="18"/>
      <c r="L631" s="19" t="str">
        <f t="shared" si="47"/>
        <v/>
      </c>
      <c r="M631" s="18"/>
      <c r="N631" s="19" t="str">
        <f t="shared" si="48"/>
        <v/>
      </c>
      <c r="O631" s="15"/>
      <c r="P631" s="21" t="str">
        <f t="shared" si="49"/>
        <v/>
      </c>
    </row>
    <row r="632" spans="2:16" x14ac:dyDescent="0.2">
      <c r="B632" s="13" t="str">
        <f>IF(D632="","",COUNTA($D$5:D632))</f>
        <v/>
      </c>
      <c r="C632" s="14"/>
      <c r="D632" s="15"/>
      <c r="E632" s="16"/>
      <c r="F632" s="15"/>
      <c r="G632" s="18"/>
      <c r="H632" s="18" t="str">
        <f t="shared" si="45"/>
        <v/>
      </c>
      <c r="I632" s="18"/>
      <c r="J632" s="18" t="str">
        <f t="shared" si="46"/>
        <v/>
      </c>
      <c r="K632" s="18"/>
      <c r="L632" s="19" t="str">
        <f t="shared" si="47"/>
        <v/>
      </c>
      <c r="M632" s="18"/>
      <c r="N632" s="19" t="str">
        <f t="shared" si="48"/>
        <v/>
      </c>
      <c r="O632" s="15"/>
      <c r="P632" s="21" t="str">
        <f t="shared" si="49"/>
        <v/>
      </c>
    </row>
    <row r="633" spans="2:16" x14ac:dyDescent="0.2">
      <c r="B633" s="13" t="str">
        <f>IF(D633="","",COUNTA($D$5:D633))</f>
        <v/>
      </c>
      <c r="C633" s="14"/>
      <c r="D633" s="15"/>
      <c r="E633" s="16"/>
      <c r="F633" s="15"/>
      <c r="G633" s="18"/>
      <c r="H633" s="18" t="str">
        <f t="shared" si="45"/>
        <v/>
      </c>
      <c r="I633" s="18"/>
      <c r="J633" s="18" t="str">
        <f t="shared" si="46"/>
        <v/>
      </c>
      <c r="K633" s="18"/>
      <c r="L633" s="19" t="str">
        <f t="shared" si="47"/>
        <v/>
      </c>
      <c r="M633" s="18"/>
      <c r="N633" s="19" t="str">
        <f t="shared" si="48"/>
        <v/>
      </c>
      <c r="O633" s="15"/>
      <c r="P633" s="21" t="str">
        <f t="shared" si="49"/>
        <v/>
      </c>
    </row>
    <row r="634" spans="2:16" x14ac:dyDescent="0.2">
      <c r="B634" s="13" t="str">
        <f>IF(D634="","",COUNTA($D$5:D634))</f>
        <v/>
      </c>
      <c r="C634" s="14"/>
      <c r="D634" s="15"/>
      <c r="E634" s="16"/>
      <c r="F634" s="15"/>
      <c r="G634" s="18"/>
      <c r="H634" s="18" t="str">
        <f t="shared" si="45"/>
        <v/>
      </c>
      <c r="I634" s="18"/>
      <c r="J634" s="18" t="str">
        <f t="shared" si="46"/>
        <v/>
      </c>
      <c r="K634" s="18"/>
      <c r="L634" s="19" t="str">
        <f t="shared" si="47"/>
        <v/>
      </c>
      <c r="M634" s="18"/>
      <c r="N634" s="19" t="str">
        <f t="shared" si="48"/>
        <v/>
      </c>
      <c r="O634" s="15"/>
      <c r="P634" s="21" t="str">
        <f t="shared" si="49"/>
        <v/>
      </c>
    </row>
    <row r="635" spans="2:16" x14ac:dyDescent="0.2">
      <c r="B635" s="13" t="str">
        <f>IF(D635="","",COUNTA($D$5:D635))</f>
        <v/>
      </c>
      <c r="C635" s="14"/>
      <c r="D635" s="15"/>
      <c r="E635" s="16"/>
      <c r="F635" s="15"/>
      <c r="G635" s="18"/>
      <c r="H635" s="18" t="str">
        <f t="shared" si="45"/>
        <v/>
      </c>
      <c r="I635" s="18"/>
      <c r="J635" s="18" t="str">
        <f t="shared" si="46"/>
        <v/>
      </c>
      <c r="K635" s="18"/>
      <c r="L635" s="19" t="str">
        <f t="shared" si="47"/>
        <v/>
      </c>
      <c r="M635" s="18"/>
      <c r="N635" s="19" t="str">
        <f t="shared" si="48"/>
        <v/>
      </c>
      <c r="O635" s="15"/>
      <c r="P635" s="21" t="str">
        <f t="shared" si="49"/>
        <v/>
      </c>
    </row>
    <row r="636" spans="2:16" x14ac:dyDescent="0.2">
      <c r="B636" s="13" t="str">
        <f>IF(D636="","",COUNTA($D$5:D636))</f>
        <v/>
      </c>
      <c r="C636" s="14"/>
      <c r="D636" s="15"/>
      <c r="E636" s="16"/>
      <c r="F636" s="15"/>
      <c r="G636" s="18"/>
      <c r="H636" s="18" t="str">
        <f t="shared" si="45"/>
        <v/>
      </c>
      <c r="I636" s="18"/>
      <c r="J636" s="18" t="str">
        <f t="shared" si="46"/>
        <v/>
      </c>
      <c r="K636" s="18"/>
      <c r="L636" s="19" t="str">
        <f t="shared" si="47"/>
        <v/>
      </c>
      <c r="M636" s="18"/>
      <c r="N636" s="19" t="str">
        <f t="shared" si="48"/>
        <v/>
      </c>
      <c r="O636" s="15"/>
      <c r="P636" s="21" t="str">
        <f t="shared" si="49"/>
        <v/>
      </c>
    </row>
    <row r="637" spans="2:16" x14ac:dyDescent="0.2">
      <c r="B637" s="13" t="str">
        <f>IF(D637="","",COUNTA($D$5:D637))</f>
        <v/>
      </c>
      <c r="C637" s="14"/>
      <c r="D637" s="15"/>
      <c r="E637" s="16"/>
      <c r="F637" s="15"/>
      <c r="G637" s="18"/>
      <c r="H637" s="18" t="str">
        <f t="shared" si="45"/>
        <v/>
      </c>
      <c r="I637" s="18"/>
      <c r="J637" s="18" t="str">
        <f t="shared" si="46"/>
        <v/>
      </c>
      <c r="K637" s="18"/>
      <c r="L637" s="19" t="str">
        <f t="shared" si="47"/>
        <v/>
      </c>
      <c r="M637" s="18"/>
      <c r="N637" s="19" t="str">
        <f t="shared" si="48"/>
        <v/>
      </c>
      <c r="O637" s="15"/>
      <c r="P637" s="21" t="str">
        <f t="shared" si="49"/>
        <v/>
      </c>
    </row>
    <row r="638" spans="2:16" x14ac:dyDescent="0.2">
      <c r="B638" s="13" t="str">
        <f>IF(D638="","",COUNTA($D$5:D638))</f>
        <v/>
      </c>
      <c r="C638" s="14"/>
      <c r="D638" s="15"/>
      <c r="E638" s="16"/>
      <c r="F638" s="15"/>
      <c r="G638" s="18"/>
      <c r="H638" s="18" t="str">
        <f t="shared" si="45"/>
        <v/>
      </c>
      <c r="I638" s="18"/>
      <c r="J638" s="18" t="str">
        <f t="shared" si="46"/>
        <v/>
      </c>
      <c r="K638" s="18"/>
      <c r="L638" s="19" t="str">
        <f t="shared" si="47"/>
        <v/>
      </c>
      <c r="M638" s="18"/>
      <c r="N638" s="19" t="str">
        <f t="shared" si="48"/>
        <v/>
      </c>
      <c r="O638" s="15"/>
      <c r="P638" s="21" t="str">
        <f t="shared" si="49"/>
        <v/>
      </c>
    </row>
    <row r="639" spans="2:16" x14ac:dyDescent="0.2">
      <c r="B639" s="13" t="str">
        <f>IF(D639="","",COUNTA($D$5:D639))</f>
        <v/>
      </c>
      <c r="C639" s="14"/>
      <c r="D639" s="15"/>
      <c r="E639" s="16"/>
      <c r="F639" s="15"/>
      <c r="G639" s="18"/>
      <c r="H639" s="18" t="str">
        <f t="shared" si="45"/>
        <v/>
      </c>
      <c r="I639" s="18"/>
      <c r="J639" s="18" t="str">
        <f t="shared" si="46"/>
        <v/>
      </c>
      <c r="K639" s="18"/>
      <c r="L639" s="19" t="str">
        <f t="shared" si="47"/>
        <v/>
      </c>
      <c r="M639" s="18"/>
      <c r="N639" s="19" t="str">
        <f t="shared" si="48"/>
        <v/>
      </c>
      <c r="O639" s="15"/>
      <c r="P639" s="21" t="str">
        <f t="shared" si="49"/>
        <v/>
      </c>
    </row>
    <row r="640" spans="2:16" x14ac:dyDescent="0.2">
      <c r="B640" s="13" t="str">
        <f>IF(D640="","",COUNTA($D$5:D640))</f>
        <v/>
      </c>
      <c r="C640" s="14"/>
      <c r="D640" s="15"/>
      <c r="E640" s="16"/>
      <c r="F640" s="15"/>
      <c r="G640" s="18"/>
      <c r="H640" s="18" t="str">
        <f t="shared" si="45"/>
        <v/>
      </c>
      <c r="I640" s="18"/>
      <c r="J640" s="18" t="str">
        <f t="shared" si="46"/>
        <v/>
      </c>
      <c r="K640" s="18"/>
      <c r="L640" s="19" t="str">
        <f t="shared" si="47"/>
        <v/>
      </c>
      <c r="M640" s="18"/>
      <c r="N640" s="19" t="str">
        <f t="shared" si="48"/>
        <v/>
      </c>
      <c r="O640" s="15"/>
      <c r="P640" s="21" t="str">
        <f t="shared" si="49"/>
        <v/>
      </c>
    </row>
    <row r="641" spans="2:16" x14ac:dyDescent="0.2">
      <c r="B641" s="13" t="str">
        <f>IF(D641="","",COUNTA($D$5:D641))</f>
        <v/>
      </c>
      <c r="C641" s="14"/>
      <c r="D641" s="15"/>
      <c r="E641" s="16"/>
      <c r="F641" s="15"/>
      <c r="G641" s="18"/>
      <c r="H641" s="18" t="str">
        <f t="shared" si="45"/>
        <v/>
      </c>
      <c r="I641" s="18"/>
      <c r="J641" s="18" t="str">
        <f t="shared" si="46"/>
        <v/>
      </c>
      <c r="K641" s="18"/>
      <c r="L641" s="19" t="str">
        <f t="shared" si="47"/>
        <v/>
      </c>
      <c r="M641" s="18"/>
      <c r="N641" s="19" t="str">
        <f t="shared" si="48"/>
        <v/>
      </c>
      <c r="O641" s="15"/>
      <c r="P641" s="21" t="str">
        <f t="shared" si="49"/>
        <v/>
      </c>
    </row>
    <row r="642" spans="2:16" x14ac:dyDescent="0.2">
      <c r="B642" s="13" t="str">
        <f>IF(D642="","",COUNTA($D$5:D642))</f>
        <v/>
      </c>
      <c r="C642" s="14"/>
      <c r="D642" s="15"/>
      <c r="E642" s="16"/>
      <c r="F642" s="15"/>
      <c r="G642" s="18"/>
      <c r="H642" s="18" t="str">
        <f t="shared" si="45"/>
        <v/>
      </c>
      <c r="I642" s="18"/>
      <c r="J642" s="18" t="str">
        <f t="shared" si="46"/>
        <v/>
      </c>
      <c r="K642" s="18"/>
      <c r="L642" s="19" t="str">
        <f t="shared" si="47"/>
        <v/>
      </c>
      <c r="M642" s="18"/>
      <c r="N642" s="19" t="str">
        <f t="shared" si="48"/>
        <v/>
      </c>
      <c r="O642" s="15"/>
      <c r="P642" s="21" t="str">
        <f t="shared" si="49"/>
        <v/>
      </c>
    </row>
    <row r="643" spans="2:16" x14ac:dyDescent="0.2">
      <c r="B643" s="13" t="str">
        <f>IF(D643="","",COUNTA($D$5:D643))</f>
        <v/>
      </c>
      <c r="C643" s="14"/>
      <c r="D643" s="15"/>
      <c r="E643" s="16"/>
      <c r="F643" s="15"/>
      <c r="G643" s="18"/>
      <c r="H643" s="18" t="str">
        <f t="shared" si="45"/>
        <v/>
      </c>
      <c r="I643" s="18"/>
      <c r="J643" s="18" t="str">
        <f t="shared" si="46"/>
        <v/>
      </c>
      <c r="K643" s="18"/>
      <c r="L643" s="19" t="str">
        <f t="shared" si="47"/>
        <v/>
      </c>
      <c r="M643" s="18"/>
      <c r="N643" s="19" t="str">
        <f t="shared" si="48"/>
        <v/>
      </c>
      <c r="O643" s="15"/>
      <c r="P643" s="21" t="str">
        <f t="shared" si="49"/>
        <v/>
      </c>
    </row>
    <row r="644" spans="2:16" x14ac:dyDescent="0.2">
      <c r="B644" s="13" t="str">
        <f>IF(D644="","",COUNTA($D$5:D644))</f>
        <v/>
      </c>
      <c r="C644" s="14"/>
      <c r="D644" s="15"/>
      <c r="E644" s="16"/>
      <c r="F644" s="15"/>
      <c r="G644" s="18"/>
      <c r="H644" s="18" t="str">
        <f t="shared" si="45"/>
        <v/>
      </c>
      <c r="I644" s="18"/>
      <c r="J644" s="18" t="str">
        <f t="shared" si="46"/>
        <v/>
      </c>
      <c r="K644" s="18"/>
      <c r="L644" s="19" t="str">
        <f t="shared" si="47"/>
        <v/>
      </c>
      <c r="M644" s="18"/>
      <c r="N644" s="19" t="str">
        <f t="shared" si="48"/>
        <v/>
      </c>
      <c r="O644" s="15"/>
      <c r="P644" s="21" t="str">
        <f t="shared" si="49"/>
        <v/>
      </c>
    </row>
    <row r="645" spans="2:16" x14ac:dyDescent="0.2">
      <c r="B645" s="13" t="str">
        <f>IF(D645="","",COUNTA($D$5:D645))</f>
        <v/>
      </c>
      <c r="C645" s="14"/>
      <c r="D645" s="15"/>
      <c r="E645" s="16"/>
      <c r="F645" s="15"/>
      <c r="G645" s="18"/>
      <c r="H645" s="18" t="str">
        <f t="shared" ref="H645:H708" si="50">IF(G645="","",ROUND(G645*Cota1,2))</f>
        <v/>
      </c>
      <c r="I645" s="18"/>
      <c r="J645" s="18" t="str">
        <f t="shared" ref="J645:J708" si="51">IF(I645="","",ROUND(I645*Cota2,2))</f>
        <v/>
      </c>
      <c r="K645" s="18"/>
      <c r="L645" s="19" t="str">
        <f t="shared" ref="L645:L708" si="52">IF(K645="","",ROUND(K645*Cota1,2))</f>
        <v/>
      </c>
      <c r="M645" s="18"/>
      <c r="N645" s="19" t="str">
        <f t="shared" ref="N645:N708" si="53">IF(D645="","",N(G645)+N(H645)+N(I645)+N(J645)+N(K645)+N(M645))</f>
        <v/>
      </c>
      <c r="O645" s="15"/>
      <c r="P645" s="21" t="str">
        <f t="shared" ref="P645:P708" si="54">IF(AND(C645="",D645=""),"",TRIM(IF(OR(NOT(ISNUMBER(C645)),D645="",E645="",F645=""),"Date incomplete. ","")&amp;IF(COUNTIFS($D$5:$D$1004,D645,$F$5:$F$1004,F645)&gt;1,"Factură înregistrată de două ori. ","")&amp;IF(AND(N(G645)&lt;&gt;0,ABS(N(H645)-ROUND(G645*Cota1,2))&gt;0.05),"TVA 21% diferită de calcul. ","")&amp;IF(AND(N(I645)&lt;&gt;0,ABS(N(J645)-ROUND(I645*Cota2,2))&gt;0.05),"TVA 11% diferită de calcul. ","")&amp;IF(AND(LEFT(F645,2)="RO",O645&lt;&gt;"Da"),"Nu apare în SPV: cere furnizorului transmiterea în e-Factura. ","")))</f>
        <v/>
      </c>
    </row>
    <row r="646" spans="2:16" x14ac:dyDescent="0.2">
      <c r="B646" s="13" t="str">
        <f>IF(D646="","",COUNTA($D$5:D646))</f>
        <v/>
      </c>
      <c r="C646" s="14"/>
      <c r="D646" s="15"/>
      <c r="E646" s="16"/>
      <c r="F646" s="15"/>
      <c r="G646" s="18"/>
      <c r="H646" s="18" t="str">
        <f t="shared" si="50"/>
        <v/>
      </c>
      <c r="I646" s="18"/>
      <c r="J646" s="18" t="str">
        <f t="shared" si="51"/>
        <v/>
      </c>
      <c r="K646" s="18"/>
      <c r="L646" s="19" t="str">
        <f t="shared" si="52"/>
        <v/>
      </c>
      <c r="M646" s="18"/>
      <c r="N646" s="19" t="str">
        <f t="shared" si="53"/>
        <v/>
      </c>
      <c r="O646" s="15"/>
      <c r="P646" s="21" t="str">
        <f t="shared" si="54"/>
        <v/>
      </c>
    </row>
    <row r="647" spans="2:16" x14ac:dyDescent="0.2">
      <c r="B647" s="13" t="str">
        <f>IF(D647="","",COUNTA($D$5:D647))</f>
        <v/>
      </c>
      <c r="C647" s="14"/>
      <c r="D647" s="15"/>
      <c r="E647" s="16"/>
      <c r="F647" s="15"/>
      <c r="G647" s="18"/>
      <c r="H647" s="18" t="str">
        <f t="shared" si="50"/>
        <v/>
      </c>
      <c r="I647" s="18"/>
      <c r="J647" s="18" t="str">
        <f t="shared" si="51"/>
        <v/>
      </c>
      <c r="K647" s="18"/>
      <c r="L647" s="19" t="str">
        <f t="shared" si="52"/>
        <v/>
      </c>
      <c r="M647" s="18"/>
      <c r="N647" s="19" t="str">
        <f t="shared" si="53"/>
        <v/>
      </c>
      <c r="O647" s="15"/>
      <c r="P647" s="21" t="str">
        <f t="shared" si="54"/>
        <v/>
      </c>
    </row>
    <row r="648" spans="2:16" x14ac:dyDescent="0.2">
      <c r="B648" s="13" t="str">
        <f>IF(D648="","",COUNTA($D$5:D648))</f>
        <v/>
      </c>
      <c r="C648" s="14"/>
      <c r="D648" s="15"/>
      <c r="E648" s="16"/>
      <c r="F648" s="15"/>
      <c r="G648" s="18"/>
      <c r="H648" s="18" t="str">
        <f t="shared" si="50"/>
        <v/>
      </c>
      <c r="I648" s="18"/>
      <c r="J648" s="18" t="str">
        <f t="shared" si="51"/>
        <v/>
      </c>
      <c r="K648" s="18"/>
      <c r="L648" s="19" t="str">
        <f t="shared" si="52"/>
        <v/>
      </c>
      <c r="M648" s="18"/>
      <c r="N648" s="19" t="str">
        <f t="shared" si="53"/>
        <v/>
      </c>
      <c r="O648" s="15"/>
      <c r="P648" s="21" t="str">
        <f t="shared" si="54"/>
        <v/>
      </c>
    </row>
    <row r="649" spans="2:16" x14ac:dyDescent="0.2">
      <c r="B649" s="13" t="str">
        <f>IF(D649="","",COUNTA($D$5:D649))</f>
        <v/>
      </c>
      <c r="C649" s="14"/>
      <c r="D649" s="15"/>
      <c r="E649" s="16"/>
      <c r="F649" s="15"/>
      <c r="G649" s="18"/>
      <c r="H649" s="18" t="str">
        <f t="shared" si="50"/>
        <v/>
      </c>
      <c r="I649" s="18"/>
      <c r="J649" s="18" t="str">
        <f t="shared" si="51"/>
        <v/>
      </c>
      <c r="K649" s="18"/>
      <c r="L649" s="19" t="str">
        <f t="shared" si="52"/>
        <v/>
      </c>
      <c r="M649" s="18"/>
      <c r="N649" s="19" t="str">
        <f t="shared" si="53"/>
        <v/>
      </c>
      <c r="O649" s="15"/>
      <c r="P649" s="21" t="str">
        <f t="shared" si="54"/>
        <v/>
      </c>
    </row>
    <row r="650" spans="2:16" x14ac:dyDescent="0.2">
      <c r="B650" s="13" t="str">
        <f>IF(D650="","",COUNTA($D$5:D650))</f>
        <v/>
      </c>
      <c r="C650" s="14"/>
      <c r="D650" s="15"/>
      <c r="E650" s="16"/>
      <c r="F650" s="15"/>
      <c r="G650" s="18"/>
      <c r="H650" s="18" t="str">
        <f t="shared" si="50"/>
        <v/>
      </c>
      <c r="I650" s="18"/>
      <c r="J650" s="18" t="str">
        <f t="shared" si="51"/>
        <v/>
      </c>
      <c r="K650" s="18"/>
      <c r="L650" s="19" t="str">
        <f t="shared" si="52"/>
        <v/>
      </c>
      <c r="M650" s="18"/>
      <c r="N650" s="19" t="str">
        <f t="shared" si="53"/>
        <v/>
      </c>
      <c r="O650" s="15"/>
      <c r="P650" s="21" t="str">
        <f t="shared" si="54"/>
        <v/>
      </c>
    </row>
    <row r="651" spans="2:16" x14ac:dyDescent="0.2">
      <c r="B651" s="13" t="str">
        <f>IF(D651="","",COUNTA($D$5:D651))</f>
        <v/>
      </c>
      <c r="C651" s="14"/>
      <c r="D651" s="15"/>
      <c r="E651" s="16"/>
      <c r="F651" s="15"/>
      <c r="G651" s="18"/>
      <c r="H651" s="18" t="str">
        <f t="shared" si="50"/>
        <v/>
      </c>
      <c r="I651" s="18"/>
      <c r="J651" s="18" t="str">
        <f t="shared" si="51"/>
        <v/>
      </c>
      <c r="K651" s="18"/>
      <c r="L651" s="19" t="str">
        <f t="shared" si="52"/>
        <v/>
      </c>
      <c r="M651" s="18"/>
      <c r="N651" s="19" t="str">
        <f t="shared" si="53"/>
        <v/>
      </c>
      <c r="O651" s="15"/>
      <c r="P651" s="21" t="str">
        <f t="shared" si="54"/>
        <v/>
      </c>
    </row>
    <row r="652" spans="2:16" x14ac:dyDescent="0.2">
      <c r="B652" s="13" t="str">
        <f>IF(D652="","",COUNTA($D$5:D652))</f>
        <v/>
      </c>
      <c r="C652" s="14"/>
      <c r="D652" s="15"/>
      <c r="E652" s="16"/>
      <c r="F652" s="15"/>
      <c r="G652" s="18"/>
      <c r="H652" s="18" t="str">
        <f t="shared" si="50"/>
        <v/>
      </c>
      <c r="I652" s="18"/>
      <c r="J652" s="18" t="str">
        <f t="shared" si="51"/>
        <v/>
      </c>
      <c r="K652" s="18"/>
      <c r="L652" s="19" t="str">
        <f t="shared" si="52"/>
        <v/>
      </c>
      <c r="M652" s="18"/>
      <c r="N652" s="19" t="str">
        <f t="shared" si="53"/>
        <v/>
      </c>
      <c r="O652" s="15"/>
      <c r="P652" s="21" t="str">
        <f t="shared" si="54"/>
        <v/>
      </c>
    </row>
    <row r="653" spans="2:16" x14ac:dyDescent="0.2">
      <c r="B653" s="13" t="str">
        <f>IF(D653="","",COUNTA($D$5:D653))</f>
        <v/>
      </c>
      <c r="C653" s="14"/>
      <c r="D653" s="15"/>
      <c r="E653" s="16"/>
      <c r="F653" s="15"/>
      <c r="G653" s="18"/>
      <c r="H653" s="18" t="str">
        <f t="shared" si="50"/>
        <v/>
      </c>
      <c r="I653" s="18"/>
      <c r="J653" s="18" t="str">
        <f t="shared" si="51"/>
        <v/>
      </c>
      <c r="K653" s="18"/>
      <c r="L653" s="19" t="str">
        <f t="shared" si="52"/>
        <v/>
      </c>
      <c r="M653" s="18"/>
      <c r="N653" s="19" t="str">
        <f t="shared" si="53"/>
        <v/>
      </c>
      <c r="O653" s="15"/>
      <c r="P653" s="21" t="str">
        <f t="shared" si="54"/>
        <v/>
      </c>
    </row>
    <row r="654" spans="2:16" x14ac:dyDescent="0.2">
      <c r="B654" s="13" t="str">
        <f>IF(D654="","",COUNTA($D$5:D654))</f>
        <v/>
      </c>
      <c r="C654" s="14"/>
      <c r="D654" s="15"/>
      <c r="E654" s="16"/>
      <c r="F654" s="15"/>
      <c r="G654" s="18"/>
      <c r="H654" s="18" t="str">
        <f t="shared" si="50"/>
        <v/>
      </c>
      <c r="I654" s="18"/>
      <c r="J654" s="18" t="str">
        <f t="shared" si="51"/>
        <v/>
      </c>
      <c r="K654" s="18"/>
      <c r="L654" s="19" t="str">
        <f t="shared" si="52"/>
        <v/>
      </c>
      <c r="M654" s="18"/>
      <c r="N654" s="19" t="str">
        <f t="shared" si="53"/>
        <v/>
      </c>
      <c r="O654" s="15"/>
      <c r="P654" s="21" t="str">
        <f t="shared" si="54"/>
        <v/>
      </c>
    </row>
    <row r="655" spans="2:16" x14ac:dyDescent="0.2">
      <c r="B655" s="13" t="str">
        <f>IF(D655="","",COUNTA($D$5:D655))</f>
        <v/>
      </c>
      <c r="C655" s="14"/>
      <c r="D655" s="15"/>
      <c r="E655" s="16"/>
      <c r="F655" s="15"/>
      <c r="G655" s="18"/>
      <c r="H655" s="18" t="str">
        <f t="shared" si="50"/>
        <v/>
      </c>
      <c r="I655" s="18"/>
      <c r="J655" s="18" t="str">
        <f t="shared" si="51"/>
        <v/>
      </c>
      <c r="K655" s="18"/>
      <c r="L655" s="19" t="str">
        <f t="shared" si="52"/>
        <v/>
      </c>
      <c r="M655" s="18"/>
      <c r="N655" s="19" t="str">
        <f t="shared" si="53"/>
        <v/>
      </c>
      <c r="O655" s="15"/>
      <c r="P655" s="21" t="str">
        <f t="shared" si="54"/>
        <v/>
      </c>
    </row>
    <row r="656" spans="2:16" x14ac:dyDescent="0.2">
      <c r="B656" s="13" t="str">
        <f>IF(D656="","",COUNTA($D$5:D656))</f>
        <v/>
      </c>
      <c r="C656" s="14"/>
      <c r="D656" s="15"/>
      <c r="E656" s="16"/>
      <c r="F656" s="15"/>
      <c r="G656" s="18"/>
      <c r="H656" s="18" t="str">
        <f t="shared" si="50"/>
        <v/>
      </c>
      <c r="I656" s="18"/>
      <c r="J656" s="18" t="str">
        <f t="shared" si="51"/>
        <v/>
      </c>
      <c r="K656" s="18"/>
      <c r="L656" s="19" t="str">
        <f t="shared" si="52"/>
        <v/>
      </c>
      <c r="M656" s="18"/>
      <c r="N656" s="19" t="str">
        <f t="shared" si="53"/>
        <v/>
      </c>
      <c r="O656" s="15"/>
      <c r="P656" s="21" t="str">
        <f t="shared" si="54"/>
        <v/>
      </c>
    </row>
    <row r="657" spans="2:16" x14ac:dyDescent="0.2">
      <c r="B657" s="13" t="str">
        <f>IF(D657="","",COUNTA($D$5:D657))</f>
        <v/>
      </c>
      <c r="C657" s="14"/>
      <c r="D657" s="15"/>
      <c r="E657" s="16"/>
      <c r="F657" s="15"/>
      <c r="G657" s="18"/>
      <c r="H657" s="18" t="str">
        <f t="shared" si="50"/>
        <v/>
      </c>
      <c r="I657" s="18"/>
      <c r="J657" s="18" t="str">
        <f t="shared" si="51"/>
        <v/>
      </c>
      <c r="K657" s="18"/>
      <c r="L657" s="19" t="str">
        <f t="shared" si="52"/>
        <v/>
      </c>
      <c r="M657" s="18"/>
      <c r="N657" s="19" t="str">
        <f t="shared" si="53"/>
        <v/>
      </c>
      <c r="O657" s="15"/>
      <c r="P657" s="21" t="str">
        <f t="shared" si="54"/>
        <v/>
      </c>
    </row>
    <row r="658" spans="2:16" x14ac:dyDescent="0.2">
      <c r="B658" s="13" t="str">
        <f>IF(D658="","",COUNTA($D$5:D658))</f>
        <v/>
      </c>
      <c r="C658" s="14"/>
      <c r="D658" s="15"/>
      <c r="E658" s="16"/>
      <c r="F658" s="15"/>
      <c r="G658" s="18"/>
      <c r="H658" s="18" t="str">
        <f t="shared" si="50"/>
        <v/>
      </c>
      <c r="I658" s="18"/>
      <c r="J658" s="18" t="str">
        <f t="shared" si="51"/>
        <v/>
      </c>
      <c r="K658" s="18"/>
      <c r="L658" s="19" t="str">
        <f t="shared" si="52"/>
        <v/>
      </c>
      <c r="M658" s="18"/>
      <c r="N658" s="19" t="str">
        <f t="shared" si="53"/>
        <v/>
      </c>
      <c r="O658" s="15"/>
      <c r="P658" s="21" t="str">
        <f t="shared" si="54"/>
        <v/>
      </c>
    </row>
    <row r="659" spans="2:16" x14ac:dyDescent="0.2">
      <c r="B659" s="13" t="str">
        <f>IF(D659="","",COUNTA($D$5:D659))</f>
        <v/>
      </c>
      <c r="C659" s="14"/>
      <c r="D659" s="15"/>
      <c r="E659" s="16"/>
      <c r="F659" s="15"/>
      <c r="G659" s="18"/>
      <c r="H659" s="18" t="str">
        <f t="shared" si="50"/>
        <v/>
      </c>
      <c r="I659" s="18"/>
      <c r="J659" s="18" t="str">
        <f t="shared" si="51"/>
        <v/>
      </c>
      <c r="K659" s="18"/>
      <c r="L659" s="19" t="str">
        <f t="shared" si="52"/>
        <v/>
      </c>
      <c r="M659" s="18"/>
      <c r="N659" s="19" t="str">
        <f t="shared" si="53"/>
        <v/>
      </c>
      <c r="O659" s="15"/>
      <c r="P659" s="21" t="str">
        <f t="shared" si="54"/>
        <v/>
      </c>
    </row>
    <row r="660" spans="2:16" x14ac:dyDescent="0.2">
      <c r="B660" s="13" t="str">
        <f>IF(D660="","",COUNTA($D$5:D660))</f>
        <v/>
      </c>
      <c r="C660" s="14"/>
      <c r="D660" s="15"/>
      <c r="E660" s="16"/>
      <c r="F660" s="15"/>
      <c r="G660" s="18"/>
      <c r="H660" s="18" t="str">
        <f t="shared" si="50"/>
        <v/>
      </c>
      <c r="I660" s="18"/>
      <c r="J660" s="18" t="str">
        <f t="shared" si="51"/>
        <v/>
      </c>
      <c r="K660" s="18"/>
      <c r="L660" s="19" t="str">
        <f t="shared" si="52"/>
        <v/>
      </c>
      <c r="M660" s="18"/>
      <c r="N660" s="19" t="str">
        <f t="shared" si="53"/>
        <v/>
      </c>
      <c r="O660" s="15"/>
      <c r="P660" s="21" t="str">
        <f t="shared" si="54"/>
        <v/>
      </c>
    </row>
    <row r="661" spans="2:16" x14ac:dyDescent="0.2">
      <c r="B661" s="13" t="str">
        <f>IF(D661="","",COUNTA($D$5:D661))</f>
        <v/>
      </c>
      <c r="C661" s="14"/>
      <c r="D661" s="15"/>
      <c r="E661" s="16"/>
      <c r="F661" s="15"/>
      <c r="G661" s="18"/>
      <c r="H661" s="18" t="str">
        <f t="shared" si="50"/>
        <v/>
      </c>
      <c r="I661" s="18"/>
      <c r="J661" s="18" t="str">
        <f t="shared" si="51"/>
        <v/>
      </c>
      <c r="K661" s="18"/>
      <c r="L661" s="19" t="str">
        <f t="shared" si="52"/>
        <v/>
      </c>
      <c r="M661" s="18"/>
      <c r="N661" s="19" t="str">
        <f t="shared" si="53"/>
        <v/>
      </c>
      <c r="O661" s="15"/>
      <c r="P661" s="21" t="str">
        <f t="shared" si="54"/>
        <v/>
      </c>
    </row>
    <row r="662" spans="2:16" x14ac:dyDescent="0.2">
      <c r="B662" s="13" t="str">
        <f>IF(D662="","",COUNTA($D$5:D662))</f>
        <v/>
      </c>
      <c r="C662" s="14"/>
      <c r="D662" s="15"/>
      <c r="E662" s="16"/>
      <c r="F662" s="15"/>
      <c r="G662" s="18"/>
      <c r="H662" s="18" t="str">
        <f t="shared" si="50"/>
        <v/>
      </c>
      <c r="I662" s="18"/>
      <c r="J662" s="18" t="str">
        <f t="shared" si="51"/>
        <v/>
      </c>
      <c r="K662" s="18"/>
      <c r="L662" s="19" t="str">
        <f t="shared" si="52"/>
        <v/>
      </c>
      <c r="M662" s="18"/>
      <c r="N662" s="19" t="str">
        <f t="shared" si="53"/>
        <v/>
      </c>
      <c r="O662" s="15"/>
      <c r="P662" s="21" t="str">
        <f t="shared" si="54"/>
        <v/>
      </c>
    </row>
    <row r="663" spans="2:16" x14ac:dyDescent="0.2">
      <c r="B663" s="13" t="str">
        <f>IF(D663="","",COUNTA($D$5:D663))</f>
        <v/>
      </c>
      <c r="C663" s="14"/>
      <c r="D663" s="15"/>
      <c r="E663" s="16"/>
      <c r="F663" s="15"/>
      <c r="G663" s="18"/>
      <c r="H663" s="18" t="str">
        <f t="shared" si="50"/>
        <v/>
      </c>
      <c r="I663" s="18"/>
      <c r="J663" s="18" t="str">
        <f t="shared" si="51"/>
        <v/>
      </c>
      <c r="K663" s="18"/>
      <c r="L663" s="19" t="str">
        <f t="shared" si="52"/>
        <v/>
      </c>
      <c r="M663" s="18"/>
      <c r="N663" s="19" t="str">
        <f t="shared" si="53"/>
        <v/>
      </c>
      <c r="O663" s="15"/>
      <c r="P663" s="21" t="str">
        <f t="shared" si="54"/>
        <v/>
      </c>
    </row>
    <row r="664" spans="2:16" x14ac:dyDescent="0.2">
      <c r="B664" s="13" t="str">
        <f>IF(D664="","",COUNTA($D$5:D664))</f>
        <v/>
      </c>
      <c r="C664" s="14"/>
      <c r="D664" s="15"/>
      <c r="E664" s="16"/>
      <c r="F664" s="15"/>
      <c r="G664" s="18"/>
      <c r="H664" s="18" t="str">
        <f t="shared" si="50"/>
        <v/>
      </c>
      <c r="I664" s="18"/>
      <c r="J664" s="18" t="str">
        <f t="shared" si="51"/>
        <v/>
      </c>
      <c r="K664" s="18"/>
      <c r="L664" s="19" t="str">
        <f t="shared" si="52"/>
        <v/>
      </c>
      <c r="M664" s="18"/>
      <c r="N664" s="19" t="str">
        <f t="shared" si="53"/>
        <v/>
      </c>
      <c r="O664" s="15"/>
      <c r="P664" s="21" t="str">
        <f t="shared" si="54"/>
        <v/>
      </c>
    </row>
    <row r="665" spans="2:16" x14ac:dyDescent="0.2">
      <c r="B665" s="13" t="str">
        <f>IF(D665="","",COUNTA($D$5:D665))</f>
        <v/>
      </c>
      <c r="C665" s="14"/>
      <c r="D665" s="15"/>
      <c r="E665" s="16"/>
      <c r="F665" s="15"/>
      <c r="G665" s="18"/>
      <c r="H665" s="18" t="str">
        <f t="shared" si="50"/>
        <v/>
      </c>
      <c r="I665" s="18"/>
      <c r="J665" s="18" t="str">
        <f t="shared" si="51"/>
        <v/>
      </c>
      <c r="K665" s="18"/>
      <c r="L665" s="19" t="str">
        <f t="shared" si="52"/>
        <v/>
      </c>
      <c r="M665" s="18"/>
      <c r="N665" s="19" t="str">
        <f t="shared" si="53"/>
        <v/>
      </c>
      <c r="O665" s="15"/>
      <c r="P665" s="21" t="str">
        <f t="shared" si="54"/>
        <v/>
      </c>
    </row>
    <row r="666" spans="2:16" x14ac:dyDescent="0.2">
      <c r="B666" s="13" t="str">
        <f>IF(D666="","",COUNTA($D$5:D666))</f>
        <v/>
      </c>
      <c r="C666" s="14"/>
      <c r="D666" s="15"/>
      <c r="E666" s="16"/>
      <c r="F666" s="15"/>
      <c r="G666" s="18"/>
      <c r="H666" s="18" t="str">
        <f t="shared" si="50"/>
        <v/>
      </c>
      <c r="I666" s="18"/>
      <c r="J666" s="18" t="str">
        <f t="shared" si="51"/>
        <v/>
      </c>
      <c r="K666" s="18"/>
      <c r="L666" s="19" t="str">
        <f t="shared" si="52"/>
        <v/>
      </c>
      <c r="M666" s="18"/>
      <c r="N666" s="19" t="str">
        <f t="shared" si="53"/>
        <v/>
      </c>
      <c r="O666" s="15"/>
      <c r="P666" s="21" t="str">
        <f t="shared" si="54"/>
        <v/>
      </c>
    </row>
    <row r="667" spans="2:16" x14ac:dyDescent="0.2">
      <c r="B667" s="13" t="str">
        <f>IF(D667="","",COUNTA($D$5:D667))</f>
        <v/>
      </c>
      <c r="C667" s="14"/>
      <c r="D667" s="15"/>
      <c r="E667" s="16"/>
      <c r="F667" s="15"/>
      <c r="G667" s="18"/>
      <c r="H667" s="18" t="str">
        <f t="shared" si="50"/>
        <v/>
      </c>
      <c r="I667" s="18"/>
      <c r="J667" s="18" t="str">
        <f t="shared" si="51"/>
        <v/>
      </c>
      <c r="K667" s="18"/>
      <c r="L667" s="19" t="str">
        <f t="shared" si="52"/>
        <v/>
      </c>
      <c r="M667" s="18"/>
      <c r="N667" s="19" t="str">
        <f t="shared" si="53"/>
        <v/>
      </c>
      <c r="O667" s="15"/>
      <c r="P667" s="21" t="str">
        <f t="shared" si="54"/>
        <v/>
      </c>
    </row>
    <row r="668" spans="2:16" x14ac:dyDescent="0.2">
      <c r="B668" s="13" t="str">
        <f>IF(D668="","",COUNTA($D$5:D668))</f>
        <v/>
      </c>
      <c r="C668" s="14"/>
      <c r="D668" s="15"/>
      <c r="E668" s="16"/>
      <c r="F668" s="15"/>
      <c r="G668" s="18"/>
      <c r="H668" s="18" t="str">
        <f t="shared" si="50"/>
        <v/>
      </c>
      <c r="I668" s="18"/>
      <c r="J668" s="18" t="str">
        <f t="shared" si="51"/>
        <v/>
      </c>
      <c r="K668" s="18"/>
      <c r="L668" s="19" t="str">
        <f t="shared" si="52"/>
        <v/>
      </c>
      <c r="M668" s="18"/>
      <c r="N668" s="19" t="str">
        <f t="shared" si="53"/>
        <v/>
      </c>
      <c r="O668" s="15"/>
      <c r="P668" s="21" t="str">
        <f t="shared" si="54"/>
        <v/>
      </c>
    </row>
    <row r="669" spans="2:16" x14ac:dyDescent="0.2">
      <c r="B669" s="13" t="str">
        <f>IF(D669="","",COUNTA($D$5:D669))</f>
        <v/>
      </c>
      <c r="C669" s="14"/>
      <c r="D669" s="15"/>
      <c r="E669" s="16"/>
      <c r="F669" s="15"/>
      <c r="G669" s="18"/>
      <c r="H669" s="18" t="str">
        <f t="shared" si="50"/>
        <v/>
      </c>
      <c r="I669" s="18"/>
      <c r="J669" s="18" t="str">
        <f t="shared" si="51"/>
        <v/>
      </c>
      <c r="K669" s="18"/>
      <c r="L669" s="19" t="str">
        <f t="shared" si="52"/>
        <v/>
      </c>
      <c r="M669" s="18"/>
      <c r="N669" s="19" t="str">
        <f t="shared" si="53"/>
        <v/>
      </c>
      <c r="O669" s="15"/>
      <c r="P669" s="21" t="str">
        <f t="shared" si="54"/>
        <v/>
      </c>
    </row>
    <row r="670" spans="2:16" x14ac:dyDescent="0.2">
      <c r="B670" s="13" t="str">
        <f>IF(D670="","",COUNTA($D$5:D670))</f>
        <v/>
      </c>
      <c r="C670" s="14"/>
      <c r="D670" s="15"/>
      <c r="E670" s="16"/>
      <c r="F670" s="15"/>
      <c r="G670" s="18"/>
      <c r="H670" s="18" t="str">
        <f t="shared" si="50"/>
        <v/>
      </c>
      <c r="I670" s="18"/>
      <c r="J670" s="18" t="str">
        <f t="shared" si="51"/>
        <v/>
      </c>
      <c r="K670" s="18"/>
      <c r="L670" s="19" t="str">
        <f t="shared" si="52"/>
        <v/>
      </c>
      <c r="M670" s="18"/>
      <c r="N670" s="19" t="str">
        <f t="shared" si="53"/>
        <v/>
      </c>
      <c r="O670" s="15"/>
      <c r="P670" s="21" t="str">
        <f t="shared" si="54"/>
        <v/>
      </c>
    </row>
    <row r="671" spans="2:16" x14ac:dyDescent="0.2">
      <c r="B671" s="13" t="str">
        <f>IF(D671="","",COUNTA($D$5:D671))</f>
        <v/>
      </c>
      <c r="C671" s="14"/>
      <c r="D671" s="15"/>
      <c r="E671" s="16"/>
      <c r="F671" s="15"/>
      <c r="G671" s="18"/>
      <c r="H671" s="18" t="str">
        <f t="shared" si="50"/>
        <v/>
      </c>
      <c r="I671" s="18"/>
      <c r="J671" s="18" t="str">
        <f t="shared" si="51"/>
        <v/>
      </c>
      <c r="K671" s="18"/>
      <c r="L671" s="19" t="str">
        <f t="shared" si="52"/>
        <v/>
      </c>
      <c r="M671" s="18"/>
      <c r="N671" s="19" t="str">
        <f t="shared" si="53"/>
        <v/>
      </c>
      <c r="O671" s="15"/>
      <c r="P671" s="21" t="str">
        <f t="shared" si="54"/>
        <v/>
      </c>
    </row>
    <row r="672" spans="2:16" x14ac:dyDescent="0.2">
      <c r="B672" s="13" t="str">
        <f>IF(D672="","",COUNTA($D$5:D672))</f>
        <v/>
      </c>
      <c r="C672" s="14"/>
      <c r="D672" s="15"/>
      <c r="E672" s="16"/>
      <c r="F672" s="15"/>
      <c r="G672" s="18"/>
      <c r="H672" s="18" t="str">
        <f t="shared" si="50"/>
        <v/>
      </c>
      <c r="I672" s="18"/>
      <c r="J672" s="18" t="str">
        <f t="shared" si="51"/>
        <v/>
      </c>
      <c r="K672" s="18"/>
      <c r="L672" s="19" t="str">
        <f t="shared" si="52"/>
        <v/>
      </c>
      <c r="M672" s="18"/>
      <c r="N672" s="19" t="str">
        <f t="shared" si="53"/>
        <v/>
      </c>
      <c r="O672" s="15"/>
      <c r="P672" s="21" t="str">
        <f t="shared" si="54"/>
        <v/>
      </c>
    </row>
    <row r="673" spans="2:16" x14ac:dyDescent="0.2">
      <c r="B673" s="13" t="str">
        <f>IF(D673="","",COUNTA($D$5:D673))</f>
        <v/>
      </c>
      <c r="C673" s="14"/>
      <c r="D673" s="15"/>
      <c r="E673" s="16"/>
      <c r="F673" s="15"/>
      <c r="G673" s="18"/>
      <c r="H673" s="18" t="str">
        <f t="shared" si="50"/>
        <v/>
      </c>
      <c r="I673" s="18"/>
      <c r="J673" s="18" t="str">
        <f t="shared" si="51"/>
        <v/>
      </c>
      <c r="K673" s="18"/>
      <c r="L673" s="19" t="str">
        <f t="shared" si="52"/>
        <v/>
      </c>
      <c r="M673" s="18"/>
      <c r="N673" s="19" t="str">
        <f t="shared" si="53"/>
        <v/>
      </c>
      <c r="O673" s="15"/>
      <c r="P673" s="21" t="str">
        <f t="shared" si="54"/>
        <v/>
      </c>
    </row>
    <row r="674" spans="2:16" x14ac:dyDescent="0.2">
      <c r="B674" s="13" t="str">
        <f>IF(D674="","",COUNTA($D$5:D674))</f>
        <v/>
      </c>
      <c r="C674" s="14"/>
      <c r="D674" s="15"/>
      <c r="E674" s="16"/>
      <c r="F674" s="15"/>
      <c r="G674" s="18"/>
      <c r="H674" s="18" t="str">
        <f t="shared" si="50"/>
        <v/>
      </c>
      <c r="I674" s="18"/>
      <c r="J674" s="18" t="str">
        <f t="shared" si="51"/>
        <v/>
      </c>
      <c r="K674" s="18"/>
      <c r="L674" s="19" t="str">
        <f t="shared" si="52"/>
        <v/>
      </c>
      <c r="M674" s="18"/>
      <c r="N674" s="19" t="str">
        <f t="shared" si="53"/>
        <v/>
      </c>
      <c r="O674" s="15"/>
      <c r="P674" s="21" t="str">
        <f t="shared" si="54"/>
        <v/>
      </c>
    </row>
    <row r="675" spans="2:16" x14ac:dyDescent="0.2">
      <c r="B675" s="13" t="str">
        <f>IF(D675="","",COUNTA($D$5:D675))</f>
        <v/>
      </c>
      <c r="C675" s="14"/>
      <c r="D675" s="15"/>
      <c r="E675" s="16"/>
      <c r="F675" s="15"/>
      <c r="G675" s="18"/>
      <c r="H675" s="18" t="str">
        <f t="shared" si="50"/>
        <v/>
      </c>
      <c r="I675" s="18"/>
      <c r="J675" s="18" t="str">
        <f t="shared" si="51"/>
        <v/>
      </c>
      <c r="K675" s="18"/>
      <c r="L675" s="19" t="str">
        <f t="shared" si="52"/>
        <v/>
      </c>
      <c r="M675" s="18"/>
      <c r="N675" s="19" t="str">
        <f t="shared" si="53"/>
        <v/>
      </c>
      <c r="O675" s="15"/>
      <c r="P675" s="21" t="str">
        <f t="shared" si="54"/>
        <v/>
      </c>
    </row>
    <row r="676" spans="2:16" x14ac:dyDescent="0.2">
      <c r="B676" s="13" t="str">
        <f>IF(D676="","",COUNTA($D$5:D676))</f>
        <v/>
      </c>
      <c r="C676" s="14"/>
      <c r="D676" s="15"/>
      <c r="E676" s="16"/>
      <c r="F676" s="15"/>
      <c r="G676" s="18"/>
      <c r="H676" s="18" t="str">
        <f t="shared" si="50"/>
        <v/>
      </c>
      <c r="I676" s="18"/>
      <c r="J676" s="18" t="str">
        <f t="shared" si="51"/>
        <v/>
      </c>
      <c r="K676" s="18"/>
      <c r="L676" s="19" t="str">
        <f t="shared" si="52"/>
        <v/>
      </c>
      <c r="M676" s="18"/>
      <c r="N676" s="19" t="str">
        <f t="shared" si="53"/>
        <v/>
      </c>
      <c r="O676" s="15"/>
      <c r="P676" s="21" t="str">
        <f t="shared" si="54"/>
        <v/>
      </c>
    </row>
    <row r="677" spans="2:16" x14ac:dyDescent="0.2">
      <c r="B677" s="13" t="str">
        <f>IF(D677="","",COUNTA($D$5:D677))</f>
        <v/>
      </c>
      <c r="C677" s="14"/>
      <c r="D677" s="15"/>
      <c r="E677" s="16"/>
      <c r="F677" s="15"/>
      <c r="G677" s="18"/>
      <c r="H677" s="18" t="str">
        <f t="shared" si="50"/>
        <v/>
      </c>
      <c r="I677" s="18"/>
      <c r="J677" s="18" t="str">
        <f t="shared" si="51"/>
        <v/>
      </c>
      <c r="K677" s="18"/>
      <c r="L677" s="19" t="str">
        <f t="shared" si="52"/>
        <v/>
      </c>
      <c r="M677" s="18"/>
      <c r="N677" s="19" t="str">
        <f t="shared" si="53"/>
        <v/>
      </c>
      <c r="O677" s="15"/>
      <c r="P677" s="21" t="str">
        <f t="shared" si="54"/>
        <v/>
      </c>
    </row>
    <row r="678" spans="2:16" x14ac:dyDescent="0.2">
      <c r="B678" s="13" t="str">
        <f>IF(D678="","",COUNTA($D$5:D678))</f>
        <v/>
      </c>
      <c r="C678" s="14"/>
      <c r="D678" s="15"/>
      <c r="E678" s="16"/>
      <c r="F678" s="15"/>
      <c r="G678" s="18"/>
      <c r="H678" s="18" t="str">
        <f t="shared" si="50"/>
        <v/>
      </c>
      <c r="I678" s="18"/>
      <c r="J678" s="18" t="str">
        <f t="shared" si="51"/>
        <v/>
      </c>
      <c r="K678" s="18"/>
      <c r="L678" s="19" t="str">
        <f t="shared" si="52"/>
        <v/>
      </c>
      <c r="M678" s="18"/>
      <c r="N678" s="19" t="str">
        <f t="shared" si="53"/>
        <v/>
      </c>
      <c r="O678" s="15"/>
      <c r="P678" s="21" t="str">
        <f t="shared" si="54"/>
        <v/>
      </c>
    </row>
    <row r="679" spans="2:16" x14ac:dyDescent="0.2">
      <c r="B679" s="13" t="str">
        <f>IF(D679="","",COUNTA($D$5:D679))</f>
        <v/>
      </c>
      <c r="C679" s="14"/>
      <c r="D679" s="15"/>
      <c r="E679" s="16"/>
      <c r="F679" s="15"/>
      <c r="G679" s="18"/>
      <c r="H679" s="18" t="str">
        <f t="shared" si="50"/>
        <v/>
      </c>
      <c r="I679" s="18"/>
      <c r="J679" s="18" t="str">
        <f t="shared" si="51"/>
        <v/>
      </c>
      <c r="K679" s="18"/>
      <c r="L679" s="19" t="str">
        <f t="shared" si="52"/>
        <v/>
      </c>
      <c r="M679" s="18"/>
      <c r="N679" s="19" t="str">
        <f t="shared" si="53"/>
        <v/>
      </c>
      <c r="O679" s="15"/>
      <c r="P679" s="21" t="str">
        <f t="shared" si="54"/>
        <v/>
      </c>
    </row>
    <row r="680" spans="2:16" x14ac:dyDescent="0.2">
      <c r="B680" s="13" t="str">
        <f>IF(D680="","",COUNTA($D$5:D680))</f>
        <v/>
      </c>
      <c r="C680" s="14"/>
      <c r="D680" s="15"/>
      <c r="E680" s="16"/>
      <c r="F680" s="15"/>
      <c r="G680" s="18"/>
      <c r="H680" s="18" t="str">
        <f t="shared" si="50"/>
        <v/>
      </c>
      <c r="I680" s="18"/>
      <c r="J680" s="18" t="str">
        <f t="shared" si="51"/>
        <v/>
      </c>
      <c r="K680" s="18"/>
      <c r="L680" s="19" t="str">
        <f t="shared" si="52"/>
        <v/>
      </c>
      <c r="M680" s="18"/>
      <c r="N680" s="19" t="str">
        <f t="shared" si="53"/>
        <v/>
      </c>
      <c r="O680" s="15"/>
      <c r="P680" s="21" t="str">
        <f t="shared" si="54"/>
        <v/>
      </c>
    </row>
    <row r="681" spans="2:16" x14ac:dyDescent="0.2">
      <c r="B681" s="13" t="str">
        <f>IF(D681="","",COUNTA($D$5:D681))</f>
        <v/>
      </c>
      <c r="C681" s="14"/>
      <c r="D681" s="15"/>
      <c r="E681" s="16"/>
      <c r="F681" s="15"/>
      <c r="G681" s="18"/>
      <c r="H681" s="18" t="str">
        <f t="shared" si="50"/>
        <v/>
      </c>
      <c r="I681" s="18"/>
      <c r="J681" s="18" t="str">
        <f t="shared" si="51"/>
        <v/>
      </c>
      <c r="K681" s="18"/>
      <c r="L681" s="19" t="str">
        <f t="shared" si="52"/>
        <v/>
      </c>
      <c r="M681" s="18"/>
      <c r="N681" s="19" t="str">
        <f t="shared" si="53"/>
        <v/>
      </c>
      <c r="O681" s="15"/>
      <c r="P681" s="21" t="str">
        <f t="shared" si="54"/>
        <v/>
      </c>
    </row>
    <row r="682" spans="2:16" x14ac:dyDescent="0.2">
      <c r="B682" s="13" t="str">
        <f>IF(D682="","",COUNTA($D$5:D682))</f>
        <v/>
      </c>
      <c r="C682" s="14"/>
      <c r="D682" s="15"/>
      <c r="E682" s="16"/>
      <c r="F682" s="15"/>
      <c r="G682" s="18"/>
      <c r="H682" s="18" t="str">
        <f t="shared" si="50"/>
        <v/>
      </c>
      <c r="I682" s="18"/>
      <c r="J682" s="18" t="str">
        <f t="shared" si="51"/>
        <v/>
      </c>
      <c r="K682" s="18"/>
      <c r="L682" s="19" t="str">
        <f t="shared" si="52"/>
        <v/>
      </c>
      <c r="M682" s="18"/>
      <c r="N682" s="19" t="str">
        <f t="shared" si="53"/>
        <v/>
      </c>
      <c r="O682" s="15"/>
      <c r="P682" s="21" t="str">
        <f t="shared" si="54"/>
        <v/>
      </c>
    </row>
    <row r="683" spans="2:16" x14ac:dyDescent="0.2">
      <c r="B683" s="13" t="str">
        <f>IF(D683="","",COUNTA($D$5:D683))</f>
        <v/>
      </c>
      <c r="C683" s="14"/>
      <c r="D683" s="15"/>
      <c r="E683" s="16"/>
      <c r="F683" s="15"/>
      <c r="G683" s="18"/>
      <c r="H683" s="18" t="str">
        <f t="shared" si="50"/>
        <v/>
      </c>
      <c r="I683" s="18"/>
      <c r="J683" s="18" t="str">
        <f t="shared" si="51"/>
        <v/>
      </c>
      <c r="K683" s="18"/>
      <c r="L683" s="19" t="str">
        <f t="shared" si="52"/>
        <v/>
      </c>
      <c r="M683" s="18"/>
      <c r="N683" s="19" t="str">
        <f t="shared" si="53"/>
        <v/>
      </c>
      <c r="O683" s="15"/>
      <c r="P683" s="21" t="str">
        <f t="shared" si="54"/>
        <v/>
      </c>
    </row>
    <row r="684" spans="2:16" x14ac:dyDescent="0.2">
      <c r="B684" s="13" t="str">
        <f>IF(D684="","",COUNTA($D$5:D684))</f>
        <v/>
      </c>
      <c r="C684" s="14"/>
      <c r="D684" s="15"/>
      <c r="E684" s="16"/>
      <c r="F684" s="15"/>
      <c r="G684" s="18"/>
      <c r="H684" s="18" t="str">
        <f t="shared" si="50"/>
        <v/>
      </c>
      <c r="I684" s="18"/>
      <c r="J684" s="18" t="str">
        <f t="shared" si="51"/>
        <v/>
      </c>
      <c r="K684" s="18"/>
      <c r="L684" s="19" t="str">
        <f t="shared" si="52"/>
        <v/>
      </c>
      <c r="M684" s="18"/>
      <c r="N684" s="19" t="str">
        <f t="shared" si="53"/>
        <v/>
      </c>
      <c r="O684" s="15"/>
      <c r="P684" s="21" t="str">
        <f t="shared" si="54"/>
        <v/>
      </c>
    </row>
    <row r="685" spans="2:16" x14ac:dyDescent="0.2">
      <c r="B685" s="13" t="str">
        <f>IF(D685="","",COUNTA($D$5:D685))</f>
        <v/>
      </c>
      <c r="C685" s="14"/>
      <c r="D685" s="15"/>
      <c r="E685" s="16"/>
      <c r="F685" s="15"/>
      <c r="G685" s="18"/>
      <c r="H685" s="18" t="str">
        <f t="shared" si="50"/>
        <v/>
      </c>
      <c r="I685" s="18"/>
      <c r="J685" s="18" t="str">
        <f t="shared" si="51"/>
        <v/>
      </c>
      <c r="K685" s="18"/>
      <c r="L685" s="19" t="str">
        <f t="shared" si="52"/>
        <v/>
      </c>
      <c r="M685" s="18"/>
      <c r="N685" s="19" t="str">
        <f t="shared" si="53"/>
        <v/>
      </c>
      <c r="O685" s="15"/>
      <c r="P685" s="21" t="str">
        <f t="shared" si="54"/>
        <v/>
      </c>
    </row>
    <row r="686" spans="2:16" x14ac:dyDescent="0.2">
      <c r="B686" s="13" t="str">
        <f>IF(D686="","",COUNTA($D$5:D686))</f>
        <v/>
      </c>
      <c r="C686" s="14"/>
      <c r="D686" s="15"/>
      <c r="E686" s="16"/>
      <c r="F686" s="15"/>
      <c r="G686" s="18"/>
      <c r="H686" s="18" t="str">
        <f t="shared" si="50"/>
        <v/>
      </c>
      <c r="I686" s="18"/>
      <c r="J686" s="18" t="str">
        <f t="shared" si="51"/>
        <v/>
      </c>
      <c r="K686" s="18"/>
      <c r="L686" s="19" t="str">
        <f t="shared" si="52"/>
        <v/>
      </c>
      <c r="M686" s="18"/>
      <c r="N686" s="19" t="str">
        <f t="shared" si="53"/>
        <v/>
      </c>
      <c r="O686" s="15"/>
      <c r="P686" s="21" t="str">
        <f t="shared" si="54"/>
        <v/>
      </c>
    </row>
    <row r="687" spans="2:16" x14ac:dyDescent="0.2">
      <c r="B687" s="13" t="str">
        <f>IF(D687="","",COUNTA($D$5:D687))</f>
        <v/>
      </c>
      <c r="C687" s="14"/>
      <c r="D687" s="15"/>
      <c r="E687" s="16"/>
      <c r="F687" s="15"/>
      <c r="G687" s="18"/>
      <c r="H687" s="18" t="str">
        <f t="shared" si="50"/>
        <v/>
      </c>
      <c r="I687" s="18"/>
      <c r="J687" s="18" t="str">
        <f t="shared" si="51"/>
        <v/>
      </c>
      <c r="K687" s="18"/>
      <c r="L687" s="19" t="str">
        <f t="shared" si="52"/>
        <v/>
      </c>
      <c r="M687" s="18"/>
      <c r="N687" s="19" t="str">
        <f t="shared" si="53"/>
        <v/>
      </c>
      <c r="O687" s="15"/>
      <c r="P687" s="21" t="str">
        <f t="shared" si="54"/>
        <v/>
      </c>
    </row>
    <row r="688" spans="2:16" x14ac:dyDescent="0.2">
      <c r="B688" s="13" t="str">
        <f>IF(D688="","",COUNTA($D$5:D688))</f>
        <v/>
      </c>
      <c r="C688" s="14"/>
      <c r="D688" s="15"/>
      <c r="E688" s="16"/>
      <c r="F688" s="15"/>
      <c r="G688" s="18"/>
      <c r="H688" s="18" t="str">
        <f t="shared" si="50"/>
        <v/>
      </c>
      <c r="I688" s="18"/>
      <c r="J688" s="18" t="str">
        <f t="shared" si="51"/>
        <v/>
      </c>
      <c r="K688" s="18"/>
      <c r="L688" s="19" t="str">
        <f t="shared" si="52"/>
        <v/>
      </c>
      <c r="M688" s="18"/>
      <c r="N688" s="19" t="str">
        <f t="shared" si="53"/>
        <v/>
      </c>
      <c r="O688" s="15"/>
      <c r="P688" s="21" t="str">
        <f t="shared" si="54"/>
        <v/>
      </c>
    </row>
    <row r="689" spans="2:16" x14ac:dyDescent="0.2">
      <c r="B689" s="13" t="str">
        <f>IF(D689="","",COUNTA($D$5:D689))</f>
        <v/>
      </c>
      <c r="C689" s="14"/>
      <c r="D689" s="15"/>
      <c r="E689" s="16"/>
      <c r="F689" s="15"/>
      <c r="G689" s="18"/>
      <c r="H689" s="18" t="str">
        <f t="shared" si="50"/>
        <v/>
      </c>
      <c r="I689" s="18"/>
      <c r="J689" s="18" t="str">
        <f t="shared" si="51"/>
        <v/>
      </c>
      <c r="K689" s="18"/>
      <c r="L689" s="19" t="str">
        <f t="shared" si="52"/>
        <v/>
      </c>
      <c r="M689" s="18"/>
      <c r="N689" s="19" t="str">
        <f t="shared" si="53"/>
        <v/>
      </c>
      <c r="O689" s="15"/>
      <c r="P689" s="21" t="str">
        <f t="shared" si="54"/>
        <v/>
      </c>
    </row>
    <row r="690" spans="2:16" x14ac:dyDescent="0.2">
      <c r="B690" s="13" t="str">
        <f>IF(D690="","",COUNTA($D$5:D690))</f>
        <v/>
      </c>
      <c r="C690" s="14"/>
      <c r="D690" s="15"/>
      <c r="E690" s="16"/>
      <c r="F690" s="15"/>
      <c r="G690" s="18"/>
      <c r="H690" s="18" t="str">
        <f t="shared" si="50"/>
        <v/>
      </c>
      <c r="I690" s="18"/>
      <c r="J690" s="18" t="str">
        <f t="shared" si="51"/>
        <v/>
      </c>
      <c r="K690" s="18"/>
      <c r="L690" s="19" t="str">
        <f t="shared" si="52"/>
        <v/>
      </c>
      <c r="M690" s="18"/>
      <c r="N690" s="19" t="str">
        <f t="shared" si="53"/>
        <v/>
      </c>
      <c r="O690" s="15"/>
      <c r="P690" s="21" t="str">
        <f t="shared" si="54"/>
        <v/>
      </c>
    </row>
    <row r="691" spans="2:16" x14ac:dyDescent="0.2">
      <c r="B691" s="13" t="str">
        <f>IF(D691="","",COUNTA($D$5:D691))</f>
        <v/>
      </c>
      <c r="C691" s="14"/>
      <c r="D691" s="15"/>
      <c r="E691" s="16"/>
      <c r="F691" s="15"/>
      <c r="G691" s="18"/>
      <c r="H691" s="18" t="str">
        <f t="shared" si="50"/>
        <v/>
      </c>
      <c r="I691" s="18"/>
      <c r="J691" s="18" t="str">
        <f t="shared" si="51"/>
        <v/>
      </c>
      <c r="K691" s="18"/>
      <c r="L691" s="19" t="str">
        <f t="shared" si="52"/>
        <v/>
      </c>
      <c r="M691" s="18"/>
      <c r="N691" s="19" t="str">
        <f t="shared" si="53"/>
        <v/>
      </c>
      <c r="O691" s="15"/>
      <c r="P691" s="21" t="str">
        <f t="shared" si="54"/>
        <v/>
      </c>
    </row>
    <row r="692" spans="2:16" x14ac:dyDescent="0.2">
      <c r="B692" s="13" t="str">
        <f>IF(D692="","",COUNTA($D$5:D692))</f>
        <v/>
      </c>
      <c r="C692" s="14"/>
      <c r="D692" s="15"/>
      <c r="E692" s="16"/>
      <c r="F692" s="15"/>
      <c r="G692" s="18"/>
      <c r="H692" s="18" t="str">
        <f t="shared" si="50"/>
        <v/>
      </c>
      <c r="I692" s="18"/>
      <c r="J692" s="18" t="str">
        <f t="shared" si="51"/>
        <v/>
      </c>
      <c r="K692" s="18"/>
      <c r="L692" s="19" t="str">
        <f t="shared" si="52"/>
        <v/>
      </c>
      <c r="M692" s="18"/>
      <c r="N692" s="19" t="str">
        <f t="shared" si="53"/>
        <v/>
      </c>
      <c r="O692" s="15"/>
      <c r="P692" s="21" t="str">
        <f t="shared" si="54"/>
        <v/>
      </c>
    </row>
    <row r="693" spans="2:16" x14ac:dyDescent="0.2">
      <c r="B693" s="13" t="str">
        <f>IF(D693="","",COUNTA($D$5:D693))</f>
        <v/>
      </c>
      <c r="C693" s="14"/>
      <c r="D693" s="15"/>
      <c r="E693" s="16"/>
      <c r="F693" s="15"/>
      <c r="G693" s="18"/>
      <c r="H693" s="18" t="str">
        <f t="shared" si="50"/>
        <v/>
      </c>
      <c r="I693" s="18"/>
      <c r="J693" s="18" t="str">
        <f t="shared" si="51"/>
        <v/>
      </c>
      <c r="K693" s="18"/>
      <c r="L693" s="19" t="str">
        <f t="shared" si="52"/>
        <v/>
      </c>
      <c r="M693" s="18"/>
      <c r="N693" s="19" t="str">
        <f t="shared" si="53"/>
        <v/>
      </c>
      <c r="O693" s="15"/>
      <c r="P693" s="21" t="str">
        <f t="shared" si="54"/>
        <v/>
      </c>
    </row>
    <row r="694" spans="2:16" x14ac:dyDescent="0.2">
      <c r="B694" s="13" t="str">
        <f>IF(D694="","",COUNTA($D$5:D694))</f>
        <v/>
      </c>
      <c r="C694" s="14"/>
      <c r="D694" s="15"/>
      <c r="E694" s="16"/>
      <c r="F694" s="15"/>
      <c r="G694" s="18"/>
      <c r="H694" s="18" t="str">
        <f t="shared" si="50"/>
        <v/>
      </c>
      <c r="I694" s="18"/>
      <c r="J694" s="18" t="str">
        <f t="shared" si="51"/>
        <v/>
      </c>
      <c r="K694" s="18"/>
      <c r="L694" s="19" t="str">
        <f t="shared" si="52"/>
        <v/>
      </c>
      <c r="M694" s="18"/>
      <c r="N694" s="19" t="str">
        <f t="shared" si="53"/>
        <v/>
      </c>
      <c r="O694" s="15"/>
      <c r="P694" s="21" t="str">
        <f t="shared" si="54"/>
        <v/>
      </c>
    </row>
    <row r="695" spans="2:16" x14ac:dyDescent="0.2">
      <c r="B695" s="13" t="str">
        <f>IF(D695="","",COUNTA($D$5:D695))</f>
        <v/>
      </c>
      <c r="C695" s="14"/>
      <c r="D695" s="15"/>
      <c r="E695" s="16"/>
      <c r="F695" s="15"/>
      <c r="G695" s="18"/>
      <c r="H695" s="18" t="str">
        <f t="shared" si="50"/>
        <v/>
      </c>
      <c r="I695" s="18"/>
      <c r="J695" s="18" t="str">
        <f t="shared" si="51"/>
        <v/>
      </c>
      <c r="K695" s="18"/>
      <c r="L695" s="19" t="str">
        <f t="shared" si="52"/>
        <v/>
      </c>
      <c r="M695" s="18"/>
      <c r="N695" s="19" t="str">
        <f t="shared" si="53"/>
        <v/>
      </c>
      <c r="O695" s="15"/>
      <c r="P695" s="21" t="str">
        <f t="shared" si="54"/>
        <v/>
      </c>
    </row>
    <row r="696" spans="2:16" x14ac:dyDescent="0.2">
      <c r="B696" s="13" t="str">
        <f>IF(D696="","",COUNTA($D$5:D696))</f>
        <v/>
      </c>
      <c r="C696" s="14"/>
      <c r="D696" s="15"/>
      <c r="E696" s="16"/>
      <c r="F696" s="15"/>
      <c r="G696" s="18"/>
      <c r="H696" s="18" t="str">
        <f t="shared" si="50"/>
        <v/>
      </c>
      <c r="I696" s="18"/>
      <c r="J696" s="18" t="str">
        <f t="shared" si="51"/>
        <v/>
      </c>
      <c r="K696" s="18"/>
      <c r="L696" s="19" t="str">
        <f t="shared" si="52"/>
        <v/>
      </c>
      <c r="M696" s="18"/>
      <c r="N696" s="19" t="str">
        <f t="shared" si="53"/>
        <v/>
      </c>
      <c r="O696" s="15"/>
      <c r="P696" s="21" t="str">
        <f t="shared" si="54"/>
        <v/>
      </c>
    </row>
    <row r="697" spans="2:16" x14ac:dyDescent="0.2">
      <c r="B697" s="13" t="str">
        <f>IF(D697="","",COUNTA($D$5:D697))</f>
        <v/>
      </c>
      <c r="C697" s="14"/>
      <c r="D697" s="15"/>
      <c r="E697" s="16"/>
      <c r="F697" s="15"/>
      <c r="G697" s="18"/>
      <c r="H697" s="18" t="str">
        <f t="shared" si="50"/>
        <v/>
      </c>
      <c r="I697" s="18"/>
      <c r="J697" s="18" t="str">
        <f t="shared" si="51"/>
        <v/>
      </c>
      <c r="K697" s="18"/>
      <c r="L697" s="19" t="str">
        <f t="shared" si="52"/>
        <v/>
      </c>
      <c r="M697" s="18"/>
      <c r="N697" s="19" t="str">
        <f t="shared" si="53"/>
        <v/>
      </c>
      <c r="O697" s="15"/>
      <c r="P697" s="21" t="str">
        <f t="shared" si="54"/>
        <v/>
      </c>
    </row>
    <row r="698" spans="2:16" x14ac:dyDescent="0.2">
      <c r="B698" s="13" t="str">
        <f>IF(D698="","",COUNTA($D$5:D698))</f>
        <v/>
      </c>
      <c r="C698" s="14"/>
      <c r="D698" s="15"/>
      <c r="E698" s="16"/>
      <c r="F698" s="15"/>
      <c r="G698" s="18"/>
      <c r="H698" s="18" t="str">
        <f t="shared" si="50"/>
        <v/>
      </c>
      <c r="I698" s="18"/>
      <c r="J698" s="18" t="str">
        <f t="shared" si="51"/>
        <v/>
      </c>
      <c r="K698" s="18"/>
      <c r="L698" s="19" t="str">
        <f t="shared" si="52"/>
        <v/>
      </c>
      <c r="M698" s="18"/>
      <c r="N698" s="19" t="str">
        <f t="shared" si="53"/>
        <v/>
      </c>
      <c r="O698" s="15"/>
      <c r="P698" s="21" t="str">
        <f t="shared" si="54"/>
        <v/>
      </c>
    </row>
    <row r="699" spans="2:16" x14ac:dyDescent="0.2">
      <c r="B699" s="13" t="str">
        <f>IF(D699="","",COUNTA($D$5:D699))</f>
        <v/>
      </c>
      <c r="C699" s="14"/>
      <c r="D699" s="15"/>
      <c r="E699" s="16"/>
      <c r="F699" s="15"/>
      <c r="G699" s="18"/>
      <c r="H699" s="18" t="str">
        <f t="shared" si="50"/>
        <v/>
      </c>
      <c r="I699" s="18"/>
      <c r="J699" s="18" t="str">
        <f t="shared" si="51"/>
        <v/>
      </c>
      <c r="K699" s="18"/>
      <c r="L699" s="19" t="str">
        <f t="shared" si="52"/>
        <v/>
      </c>
      <c r="M699" s="18"/>
      <c r="N699" s="19" t="str">
        <f t="shared" si="53"/>
        <v/>
      </c>
      <c r="O699" s="15"/>
      <c r="P699" s="21" t="str">
        <f t="shared" si="54"/>
        <v/>
      </c>
    </row>
    <row r="700" spans="2:16" x14ac:dyDescent="0.2">
      <c r="B700" s="13" t="str">
        <f>IF(D700="","",COUNTA($D$5:D700))</f>
        <v/>
      </c>
      <c r="C700" s="14"/>
      <c r="D700" s="15"/>
      <c r="E700" s="16"/>
      <c r="F700" s="15"/>
      <c r="G700" s="18"/>
      <c r="H700" s="18" t="str">
        <f t="shared" si="50"/>
        <v/>
      </c>
      <c r="I700" s="18"/>
      <c r="J700" s="18" t="str">
        <f t="shared" si="51"/>
        <v/>
      </c>
      <c r="K700" s="18"/>
      <c r="L700" s="19" t="str">
        <f t="shared" si="52"/>
        <v/>
      </c>
      <c r="M700" s="18"/>
      <c r="N700" s="19" t="str">
        <f t="shared" si="53"/>
        <v/>
      </c>
      <c r="O700" s="15"/>
      <c r="P700" s="21" t="str">
        <f t="shared" si="54"/>
        <v/>
      </c>
    </row>
    <row r="701" spans="2:16" x14ac:dyDescent="0.2">
      <c r="B701" s="13" t="str">
        <f>IF(D701="","",COUNTA($D$5:D701))</f>
        <v/>
      </c>
      <c r="C701" s="14"/>
      <c r="D701" s="15"/>
      <c r="E701" s="16"/>
      <c r="F701" s="15"/>
      <c r="G701" s="18"/>
      <c r="H701" s="18" t="str">
        <f t="shared" si="50"/>
        <v/>
      </c>
      <c r="I701" s="18"/>
      <c r="J701" s="18" t="str">
        <f t="shared" si="51"/>
        <v/>
      </c>
      <c r="K701" s="18"/>
      <c r="L701" s="19" t="str">
        <f t="shared" si="52"/>
        <v/>
      </c>
      <c r="M701" s="18"/>
      <c r="N701" s="19" t="str">
        <f t="shared" si="53"/>
        <v/>
      </c>
      <c r="O701" s="15"/>
      <c r="P701" s="21" t="str">
        <f t="shared" si="54"/>
        <v/>
      </c>
    </row>
    <row r="702" spans="2:16" x14ac:dyDescent="0.2">
      <c r="B702" s="13" t="str">
        <f>IF(D702="","",COUNTA($D$5:D702))</f>
        <v/>
      </c>
      <c r="C702" s="14"/>
      <c r="D702" s="15"/>
      <c r="E702" s="16"/>
      <c r="F702" s="15"/>
      <c r="G702" s="18"/>
      <c r="H702" s="18" t="str">
        <f t="shared" si="50"/>
        <v/>
      </c>
      <c r="I702" s="18"/>
      <c r="J702" s="18" t="str">
        <f t="shared" si="51"/>
        <v/>
      </c>
      <c r="K702" s="18"/>
      <c r="L702" s="19" t="str">
        <f t="shared" si="52"/>
        <v/>
      </c>
      <c r="M702" s="18"/>
      <c r="N702" s="19" t="str">
        <f t="shared" si="53"/>
        <v/>
      </c>
      <c r="O702" s="15"/>
      <c r="P702" s="21" t="str">
        <f t="shared" si="54"/>
        <v/>
      </c>
    </row>
    <row r="703" spans="2:16" x14ac:dyDescent="0.2">
      <c r="B703" s="13" t="str">
        <f>IF(D703="","",COUNTA($D$5:D703))</f>
        <v/>
      </c>
      <c r="C703" s="14"/>
      <c r="D703" s="15"/>
      <c r="E703" s="16"/>
      <c r="F703" s="15"/>
      <c r="G703" s="18"/>
      <c r="H703" s="18" t="str">
        <f t="shared" si="50"/>
        <v/>
      </c>
      <c r="I703" s="18"/>
      <c r="J703" s="18" t="str">
        <f t="shared" si="51"/>
        <v/>
      </c>
      <c r="K703" s="18"/>
      <c r="L703" s="19" t="str">
        <f t="shared" si="52"/>
        <v/>
      </c>
      <c r="M703" s="18"/>
      <c r="N703" s="19" t="str">
        <f t="shared" si="53"/>
        <v/>
      </c>
      <c r="O703" s="15"/>
      <c r="P703" s="21" t="str">
        <f t="shared" si="54"/>
        <v/>
      </c>
    </row>
    <row r="704" spans="2:16" x14ac:dyDescent="0.2">
      <c r="B704" s="13" t="str">
        <f>IF(D704="","",COUNTA($D$5:D704))</f>
        <v/>
      </c>
      <c r="C704" s="14"/>
      <c r="D704" s="15"/>
      <c r="E704" s="16"/>
      <c r="F704" s="15"/>
      <c r="G704" s="18"/>
      <c r="H704" s="18" t="str">
        <f t="shared" si="50"/>
        <v/>
      </c>
      <c r="I704" s="18"/>
      <c r="J704" s="18" t="str">
        <f t="shared" si="51"/>
        <v/>
      </c>
      <c r="K704" s="18"/>
      <c r="L704" s="19" t="str">
        <f t="shared" si="52"/>
        <v/>
      </c>
      <c r="M704" s="18"/>
      <c r="N704" s="19" t="str">
        <f t="shared" si="53"/>
        <v/>
      </c>
      <c r="O704" s="15"/>
      <c r="P704" s="21" t="str">
        <f t="shared" si="54"/>
        <v/>
      </c>
    </row>
    <row r="705" spans="2:16" x14ac:dyDescent="0.2">
      <c r="B705" s="13" t="str">
        <f>IF(D705="","",COUNTA($D$5:D705))</f>
        <v/>
      </c>
      <c r="C705" s="14"/>
      <c r="D705" s="15"/>
      <c r="E705" s="16"/>
      <c r="F705" s="15"/>
      <c r="G705" s="18"/>
      <c r="H705" s="18" t="str">
        <f t="shared" si="50"/>
        <v/>
      </c>
      <c r="I705" s="18"/>
      <c r="J705" s="18" t="str">
        <f t="shared" si="51"/>
        <v/>
      </c>
      <c r="K705" s="18"/>
      <c r="L705" s="19" t="str">
        <f t="shared" si="52"/>
        <v/>
      </c>
      <c r="M705" s="18"/>
      <c r="N705" s="19" t="str">
        <f t="shared" si="53"/>
        <v/>
      </c>
      <c r="O705" s="15"/>
      <c r="P705" s="21" t="str">
        <f t="shared" si="54"/>
        <v/>
      </c>
    </row>
    <row r="706" spans="2:16" x14ac:dyDescent="0.2">
      <c r="B706" s="13" t="str">
        <f>IF(D706="","",COUNTA($D$5:D706))</f>
        <v/>
      </c>
      <c r="C706" s="14"/>
      <c r="D706" s="15"/>
      <c r="E706" s="16"/>
      <c r="F706" s="15"/>
      <c r="G706" s="18"/>
      <c r="H706" s="18" t="str">
        <f t="shared" si="50"/>
        <v/>
      </c>
      <c r="I706" s="18"/>
      <c r="J706" s="18" t="str">
        <f t="shared" si="51"/>
        <v/>
      </c>
      <c r="K706" s="18"/>
      <c r="L706" s="19" t="str">
        <f t="shared" si="52"/>
        <v/>
      </c>
      <c r="M706" s="18"/>
      <c r="N706" s="19" t="str">
        <f t="shared" si="53"/>
        <v/>
      </c>
      <c r="O706" s="15"/>
      <c r="P706" s="21" t="str">
        <f t="shared" si="54"/>
        <v/>
      </c>
    </row>
    <row r="707" spans="2:16" x14ac:dyDescent="0.2">
      <c r="B707" s="13" t="str">
        <f>IF(D707="","",COUNTA($D$5:D707))</f>
        <v/>
      </c>
      <c r="C707" s="14"/>
      <c r="D707" s="15"/>
      <c r="E707" s="16"/>
      <c r="F707" s="15"/>
      <c r="G707" s="18"/>
      <c r="H707" s="18" t="str">
        <f t="shared" si="50"/>
        <v/>
      </c>
      <c r="I707" s="18"/>
      <c r="J707" s="18" t="str">
        <f t="shared" si="51"/>
        <v/>
      </c>
      <c r="K707" s="18"/>
      <c r="L707" s="19" t="str">
        <f t="shared" si="52"/>
        <v/>
      </c>
      <c r="M707" s="18"/>
      <c r="N707" s="19" t="str">
        <f t="shared" si="53"/>
        <v/>
      </c>
      <c r="O707" s="15"/>
      <c r="P707" s="21" t="str">
        <f t="shared" si="54"/>
        <v/>
      </c>
    </row>
    <row r="708" spans="2:16" x14ac:dyDescent="0.2">
      <c r="B708" s="13" t="str">
        <f>IF(D708="","",COUNTA($D$5:D708))</f>
        <v/>
      </c>
      <c r="C708" s="14"/>
      <c r="D708" s="15"/>
      <c r="E708" s="16"/>
      <c r="F708" s="15"/>
      <c r="G708" s="18"/>
      <c r="H708" s="18" t="str">
        <f t="shared" si="50"/>
        <v/>
      </c>
      <c r="I708" s="18"/>
      <c r="J708" s="18" t="str">
        <f t="shared" si="51"/>
        <v/>
      </c>
      <c r="K708" s="18"/>
      <c r="L708" s="19" t="str">
        <f t="shared" si="52"/>
        <v/>
      </c>
      <c r="M708" s="18"/>
      <c r="N708" s="19" t="str">
        <f t="shared" si="53"/>
        <v/>
      </c>
      <c r="O708" s="15"/>
      <c r="P708" s="21" t="str">
        <f t="shared" si="54"/>
        <v/>
      </c>
    </row>
    <row r="709" spans="2:16" x14ac:dyDescent="0.2">
      <c r="B709" s="13" t="str">
        <f>IF(D709="","",COUNTA($D$5:D709))</f>
        <v/>
      </c>
      <c r="C709" s="14"/>
      <c r="D709" s="15"/>
      <c r="E709" s="16"/>
      <c r="F709" s="15"/>
      <c r="G709" s="18"/>
      <c r="H709" s="18" t="str">
        <f t="shared" ref="H709:H772" si="55">IF(G709="","",ROUND(G709*Cota1,2))</f>
        <v/>
      </c>
      <c r="I709" s="18"/>
      <c r="J709" s="18" t="str">
        <f t="shared" ref="J709:J772" si="56">IF(I709="","",ROUND(I709*Cota2,2))</f>
        <v/>
      </c>
      <c r="K709" s="18"/>
      <c r="L709" s="19" t="str">
        <f t="shared" ref="L709:L772" si="57">IF(K709="","",ROUND(K709*Cota1,2))</f>
        <v/>
      </c>
      <c r="M709" s="18"/>
      <c r="N709" s="19" t="str">
        <f t="shared" ref="N709:N772" si="58">IF(D709="","",N(G709)+N(H709)+N(I709)+N(J709)+N(K709)+N(M709))</f>
        <v/>
      </c>
      <c r="O709" s="15"/>
      <c r="P709" s="21" t="str">
        <f t="shared" ref="P709:P772" si="59">IF(AND(C709="",D709=""),"",TRIM(IF(OR(NOT(ISNUMBER(C709)),D709="",E709="",F709=""),"Date incomplete. ","")&amp;IF(COUNTIFS($D$5:$D$1004,D709,$F$5:$F$1004,F709)&gt;1,"Factură înregistrată de două ori. ","")&amp;IF(AND(N(G709)&lt;&gt;0,ABS(N(H709)-ROUND(G709*Cota1,2))&gt;0.05),"TVA 21% diferită de calcul. ","")&amp;IF(AND(N(I709)&lt;&gt;0,ABS(N(J709)-ROUND(I709*Cota2,2))&gt;0.05),"TVA 11% diferită de calcul. ","")&amp;IF(AND(LEFT(F709,2)="RO",O709&lt;&gt;"Da"),"Nu apare în SPV: cere furnizorului transmiterea în e-Factura. ","")))</f>
        <v/>
      </c>
    </row>
    <row r="710" spans="2:16" x14ac:dyDescent="0.2">
      <c r="B710" s="13" t="str">
        <f>IF(D710="","",COUNTA($D$5:D710))</f>
        <v/>
      </c>
      <c r="C710" s="14"/>
      <c r="D710" s="15"/>
      <c r="E710" s="16"/>
      <c r="F710" s="15"/>
      <c r="G710" s="18"/>
      <c r="H710" s="18" t="str">
        <f t="shared" si="55"/>
        <v/>
      </c>
      <c r="I710" s="18"/>
      <c r="J710" s="18" t="str">
        <f t="shared" si="56"/>
        <v/>
      </c>
      <c r="K710" s="18"/>
      <c r="L710" s="19" t="str">
        <f t="shared" si="57"/>
        <v/>
      </c>
      <c r="M710" s="18"/>
      <c r="N710" s="19" t="str">
        <f t="shared" si="58"/>
        <v/>
      </c>
      <c r="O710" s="15"/>
      <c r="P710" s="21" t="str">
        <f t="shared" si="59"/>
        <v/>
      </c>
    </row>
    <row r="711" spans="2:16" x14ac:dyDescent="0.2">
      <c r="B711" s="13" t="str">
        <f>IF(D711="","",COUNTA($D$5:D711))</f>
        <v/>
      </c>
      <c r="C711" s="14"/>
      <c r="D711" s="15"/>
      <c r="E711" s="16"/>
      <c r="F711" s="15"/>
      <c r="G711" s="18"/>
      <c r="H711" s="18" t="str">
        <f t="shared" si="55"/>
        <v/>
      </c>
      <c r="I711" s="18"/>
      <c r="J711" s="18" t="str">
        <f t="shared" si="56"/>
        <v/>
      </c>
      <c r="K711" s="18"/>
      <c r="L711" s="19" t="str">
        <f t="shared" si="57"/>
        <v/>
      </c>
      <c r="M711" s="18"/>
      <c r="N711" s="19" t="str">
        <f t="shared" si="58"/>
        <v/>
      </c>
      <c r="O711" s="15"/>
      <c r="P711" s="21" t="str">
        <f t="shared" si="59"/>
        <v/>
      </c>
    </row>
    <row r="712" spans="2:16" x14ac:dyDescent="0.2">
      <c r="B712" s="13" t="str">
        <f>IF(D712="","",COUNTA($D$5:D712))</f>
        <v/>
      </c>
      <c r="C712" s="14"/>
      <c r="D712" s="15"/>
      <c r="E712" s="16"/>
      <c r="F712" s="15"/>
      <c r="G712" s="18"/>
      <c r="H712" s="18" t="str">
        <f t="shared" si="55"/>
        <v/>
      </c>
      <c r="I712" s="18"/>
      <c r="J712" s="18" t="str">
        <f t="shared" si="56"/>
        <v/>
      </c>
      <c r="K712" s="18"/>
      <c r="L712" s="19" t="str">
        <f t="shared" si="57"/>
        <v/>
      </c>
      <c r="M712" s="18"/>
      <c r="N712" s="19" t="str">
        <f t="shared" si="58"/>
        <v/>
      </c>
      <c r="O712" s="15"/>
      <c r="P712" s="21" t="str">
        <f t="shared" si="59"/>
        <v/>
      </c>
    </row>
    <row r="713" spans="2:16" x14ac:dyDescent="0.2">
      <c r="B713" s="13" t="str">
        <f>IF(D713="","",COUNTA($D$5:D713))</f>
        <v/>
      </c>
      <c r="C713" s="14"/>
      <c r="D713" s="15"/>
      <c r="E713" s="16"/>
      <c r="F713" s="15"/>
      <c r="G713" s="18"/>
      <c r="H713" s="18" t="str">
        <f t="shared" si="55"/>
        <v/>
      </c>
      <c r="I713" s="18"/>
      <c r="J713" s="18" t="str">
        <f t="shared" si="56"/>
        <v/>
      </c>
      <c r="K713" s="18"/>
      <c r="L713" s="19" t="str">
        <f t="shared" si="57"/>
        <v/>
      </c>
      <c r="M713" s="18"/>
      <c r="N713" s="19" t="str">
        <f t="shared" si="58"/>
        <v/>
      </c>
      <c r="O713" s="15"/>
      <c r="P713" s="21" t="str">
        <f t="shared" si="59"/>
        <v/>
      </c>
    </row>
    <row r="714" spans="2:16" x14ac:dyDescent="0.2">
      <c r="B714" s="13" t="str">
        <f>IF(D714="","",COUNTA($D$5:D714))</f>
        <v/>
      </c>
      <c r="C714" s="14"/>
      <c r="D714" s="15"/>
      <c r="E714" s="16"/>
      <c r="F714" s="15"/>
      <c r="G714" s="18"/>
      <c r="H714" s="18" t="str">
        <f t="shared" si="55"/>
        <v/>
      </c>
      <c r="I714" s="18"/>
      <c r="J714" s="18" t="str">
        <f t="shared" si="56"/>
        <v/>
      </c>
      <c r="K714" s="18"/>
      <c r="L714" s="19" t="str">
        <f t="shared" si="57"/>
        <v/>
      </c>
      <c r="M714" s="18"/>
      <c r="N714" s="19" t="str">
        <f t="shared" si="58"/>
        <v/>
      </c>
      <c r="O714" s="15"/>
      <c r="P714" s="21" t="str">
        <f t="shared" si="59"/>
        <v/>
      </c>
    </row>
    <row r="715" spans="2:16" x14ac:dyDescent="0.2">
      <c r="B715" s="13" t="str">
        <f>IF(D715="","",COUNTA($D$5:D715))</f>
        <v/>
      </c>
      <c r="C715" s="14"/>
      <c r="D715" s="15"/>
      <c r="E715" s="16"/>
      <c r="F715" s="15"/>
      <c r="G715" s="18"/>
      <c r="H715" s="18" t="str">
        <f t="shared" si="55"/>
        <v/>
      </c>
      <c r="I715" s="18"/>
      <c r="J715" s="18" t="str">
        <f t="shared" si="56"/>
        <v/>
      </c>
      <c r="K715" s="18"/>
      <c r="L715" s="19" t="str">
        <f t="shared" si="57"/>
        <v/>
      </c>
      <c r="M715" s="18"/>
      <c r="N715" s="19" t="str">
        <f t="shared" si="58"/>
        <v/>
      </c>
      <c r="O715" s="15"/>
      <c r="P715" s="21" t="str">
        <f t="shared" si="59"/>
        <v/>
      </c>
    </row>
    <row r="716" spans="2:16" x14ac:dyDescent="0.2">
      <c r="B716" s="13" t="str">
        <f>IF(D716="","",COUNTA($D$5:D716))</f>
        <v/>
      </c>
      <c r="C716" s="14"/>
      <c r="D716" s="15"/>
      <c r="E716" s="16"/>
      <c r="F716" s="15"/>
      <c r="G716" s="18"/>
      <c r="H716" s="18" t="str">
        <f t="shared" si="55"/>
        <v/>
      </c>
      <c r="I716" s="18"/>
      <c r="J716" s="18" t="str">
        <f t="shared" si="56"/>
        <v/>
      </c>
      <c r="K716" s="18"/>
      <c r="L716" s="19" t="str">
        <f t="shared" si="57"/>
        <v/>
      </c>
      <c r="M716" s="18"/>
      <c r="N716" s="19" t="str">
        <f t="shared" si="58"/>
        <v/>
      </c>
      <c r="O716" s="15"/>
      <c r="P716" s="21" t="str">
        <f t="shared" si="59"/>
        <v/>
      </c>
    </row>
    <row r="717" spans="2:16" x14ac:dyDescent="0.2">
      <c r="B717" s="13" t="str">
        <f>IF(D717="","",COUNTA($D$5:D717))</f>
        <v/>
      </c>
      <c r="C717" s="14"/>
      <c r="D717" s="15"/>
      <c r="E717" s="16"/>
      <c r="F717" s="15"/>
      <c r="G717" s="18"/>
      <c r="H717" s="18" t="str">
        <f t="shared" si="55"/>
        <v/>
      </c>
      <c r="I717" s="18"/>
      <c r="J717" s="18" t="str">
        <f t="shared" si="56"/>
        <v/>
      </c>
      <c r="K717" s="18"/>
      <c r="L717" s="19" t="str">
        <f t="shared" si="57"/>
        <v/>
      </c>
      <c r="M717" s="18"/>
      <c r="N717" s="19" t="str">
        <f t="shared" si="58"/>
        <v/>
      </c>
      <c r="O717" s="15"/>
      <c r="P717" s="21" t="str">
        <f t="shared" si="59"/>
        <v/>
      </c>
    </row>
    <row r="718" spans="2:16" x14ac:dyDescent="0.2">
      <c r="B718" s="13" t="str">
        <f>IF(D718="","",COUNTA($D$5:D718))</f>
        <v/>
      </c>
      <c r="C718" s="14"/>
      <c r="D718" s="15"/>
      <c r="E718" s="16"/>
      <c r="F718" s="15"/>
      <c r="G718" s="18"/>
      <c r="H718" s="18" t="str">
        <f t="shared" si="55"/>
        <v/>
      </c>
      <c r="I718" s="18"/>
      <c r="J718" s="18" t="str">
        <f t="shared" si="56"/>
        <v/>
      </c>
      <c r="K718" s="18"/>
      <c r="L718" s="19" t="str">
        <f t="shared" si="57"/>
        <v/>
      </c>
      <c r="M718" s="18"/>
      <c r="N718" s="19" t="str">
        <f t="shared" si="58"/>
        <v/>
      </c>
      <c r="O718" s="15"/>
      <c r="P718" s="21" t="str">
        <f t="shared" si="59"/>
        <v/>
      </c>
    </row>
    <row r="719" spans="2:16" x14ac:dyDescent="0.2">
      <c r="B719" s="13" t="str">
        <f>IF(D719="","",COUNTA($D$5:D719))</f>
        <v/>
      </c>
      <c r="C719" s="14"/>
      <c r="D719" s="15"/>
      <c r="E719" s="16"/>
      <c r="F719" s="15"/>
      <c r="G719" s="18"/>
      <c r="H719" s="18" t="str">
        <f t="shared" si="55"/>
        <v/>
      </c>
      <c r="I719" s="18"/>
      <c r="J719" s="18" t="str">
        <f t="shared" si="56"/>
        <v/>
      </c>
      <c r="K719" s="18"/>
      <c r="L719" s="19" t="str">
        <f t="shared" si="57"/>
        <v/>
      </c>
      <c r="M719" s="18"/>
      <c r="N719" s="19" t="str">
        <f t="shared" si="58"/>
        <v/>
      </c>
      <c r="O719" s="15"/>
      <c r="P719" s="21" t="str">
        <f t="shared" si="59"/>
        <v/>
      </c>
    </row>
    <row r="720" spans="2:16" x14ac:dyDescent="0.2">
      <c r="B720" s="13" t="str">
        <f>IF(D720="","",COUNTA($D$5:D720))</f>
        <v/>
      </c>
      <c r="C720" s="14"/>
      <c r="D720" s="15"/>
      <c r="E720" s="16"/>
      <c r="F720" s="15"/>
      <c r="G720" s="18"/>
      <c r="H720" s="18" t="str">
        <f t="shared" si="55"/>
        <v/>
      </c>
      <c r="I720" s="18"/>
      <c r="J720" s="18" t="str">
        <f t="shared" si="56"/>
        <v/>
      </c>
      <c r="K720" s="18"/>
      <c r="L720" s="19" t="str">
        <f t="shared" si="57"/>
        <v/>
      </c>
      <c r="M720" s="18"/>
      <c r="N720" s="19" t="str">
        <f t="shared" si="58"/>
        <v/>
      </c>
      <c r="O720" s="15"/>
      <c r="P720" s="21" t="str">
        <f t="shared" si="59"/>
        <v/>
      </c>
    </row>
    <row r="721" spans="2:16" x14ac:dyDescent="0.2">
      <c r="B721" s="13" t="str">
        <f>IF(D721="","",COUNTA($D$5:D721))</f>
        <v/>
      </c>
      <c r="C721" s="14"/>
      <c r="D721" s="15"/>
      <c r="E721" s="16"/>
      <c r="F721" s="15"/>
      <c r="G721" s="18"/>
      <c r="H721" s="18" t="str">
        <f t="shared" si="55"/>
        <v/>
      </c>
      <c r="I721" s="18"/>
      <c r="J721" s="18" t="str">
        <f t="shared" si="56"/>
        <v/>
      </c>
      <c r="K721" s="18"/>
      <c r="L721" s="19" t="str">
        <f t="shared" si="57"/>
        <v/>
      </c>
      <c r="M721" s="18"/>
      <c r="N721" s="19" t="str">
        <f t="shared" si="58"/>
        <v/>
      </c>
      <c r="O721" s="15"/>
      <c r="P721" s="21" t="str">
        <f t="shared" si="59"/>
        <v/>
      </c>
    </row>
    <row r="722" spans="2:16" x14ac:dyDescent="0.2">
      <c r="B722" s="13" t="str">
        <f>IF(D722="","",COUNTA($D$5:D722))</f>
        <v/>
      </c>
      <c r="C722" s="14"/>
      <c r="D722" s="15"/>
      <c r="E722" s="16"/>
      <c r="F722" s="15"/>
      <c r="G722" s="18"/>
      <c r="H722" s="18" t="str">
        <f t="shared" si="55"/>
        <v/>
      </c>
      <c r="I722" s="18"/>
      <c r="J722" s="18" t="str">
        <f t="shared" si="56"/>
        <v/>
      </c>
      <c r="K722" s="18"/>
      <c r="L722" s="19" t="str">
        <f t="shared" si="57"/>
        <v/>
      </c>
      <c r="M722" s="18"/>
      <c r="N722" s="19" t="str">
        <f t="shared" si="58"/>
        <v/>
      </c>
      <c r="O722" s="15"/>
      <c r="P722" s="21" t="str">
        <f t="shared" si="59"/>
        <v/>
      </c>
    </row>
    <row r="723" spans="2:16" x14ac:dyDescent="0.2">
      <c r="B723" s="13" t="str">
        <f>IF(D723="","",COUNTA($D$5:D723))</f>
        <v/>
      </c>
      <c r="C723" s="14"/>
      <c r="D723" s="15"/>
      <c r="E723" s="16"/>
      <c r="F723" s="15"/>
      <c r="G723" s="18"/>
      <c r="H723" s="18" t="str">
        <f t="shared" si="55"/>
        <v/>
      </c>
      <c r="I723" s="18"/>
      <c r="J723" s="18" t="str">
        <f t="shared" si="56"/>
        <v/>
      </c>
      <c r="K723" s="18"/>
      <c r="L723" s="19" t="str">
        <f t="shared" si="57"/>
        <v/>
      </c>
      <c r="M723" s="18"/>
      <c r="N723" s="19" t="str">
        <f t="shared" si="58"/>
        <v/>
      </c>
      <c r="O723" s="15"/>
      <c r="P723" s="21" t="str">
        <f t="shared" si="59"/>
        <v/>
      </c>
    </row>
    <row r="724" spans="2:16" x14ac:dyDescent="0.2">
      <c r="B724" s="13" t="str">
        <f>IF(D724="","",COUNTA($D$5:D724))</f>
        <v/>
      </c>
      <c r="C724" s="14"/>
      <c r="D724" s="15"/>
      <c r="E724" s="16"/>
      <c r="F724" s="15"/>
      <c r="G724" s="18"/>
      <c r="H724" s="18" t="str">
        <f t="shared" si="55"/>
        <v/>
      </c>
      <c r="I724" s="18"/>
      <c r="J724" s="18" t="str">
        <f t="shared" si="56"/>
        <v/>
      </c>
      <c r="K724" s="18"/>
      <c r="L724" s="19" t="str">
        <f t="shared" si="57"/>
        <v/>
      </c>
      <c r="M724" s="18"/>
      <c r="N724" s="19" t="str">
        <f t="shared" si="58"/>
        <v/>
      </c>
      <c r="O724" s="15"/>
      <c r="P724" s="21" t="str">
        <f t="shared" si="59"/>
        <v/>
      </c>
    </row>
    <row r="725" spans="2:16" x14ac:dyDescent="0.2">
      <c r="B725" s="13" t="str">
        <f>IF(D725="","",COUNTA($D$5:D725))</f>
        <v/>
      </c>
      <c r="C725" s="14"/>
      <c r="D725" s="15"/>
      <c r="E725" s="16"/>
      <c r="F725" s="15"/>
      <c r="G725" s="18"/>
      <c r="H725" s="18" t="str">
        <f t="shared" si="55"/>
        <v/>
      </c>
      <c r="I725" s="18"/>
      <c r="J725" s="18" t="str">
        <f t="shared" si="56"/>
        <v/>
      </c>
      <c r="K725" s="18"/>
      <c r="L725" s="19" t="str">
        <f t="shared" si="57"/>
        <v/>
      </c>
      <c r="M725" s="18"/>
      <c r="N725" s="19" t="str">
        <f t="shared" si="58"/>
        <v/>
      </c>
      <c r="O725" s="15"/>
      <c r="P725" s="21" t="str">
        <f t="shared" si="59"/>
        <v/>
      </c>
    </row>
    <row r="726" spans="2:16" x14ac:dyDescent="0.2">
      <c r="B726" s="13" t="str">
        <f>IF(D726="","",COUNTA($D$5:D726))</f>
        <v/>
      </c>
      <c r="C726" s="14"/>
      <c r="D726" s="15"/>
      <c r="E726" s="16"/>
      <c r="F726" s="15"/>
      <c r="G726" s="18"/>
      <c r="H726" s="18" t="str">
        <f t="shared" si="55"/>
        <v/>
      </c>
      <c r="I726" s="18"/>
      <c r="J726" s="18" t="str">
        <f t="shared" si="56"/>
        <v/>
      </c>
      <c r="K726" s="18"/>
      <c r="L726" s="19" t="str">
        <f t="shared" si="57"/>
        <v/>
      </c>
      <c r="M726" s="18"/>
      <c r="N726" s="19" t="str">
        <f t="shared" si="58"/>
        <v/>
      </c>
      <c r="O726" s="15"/>
      <c r="P726" s="21" t="str">
        <f t="shared" si="59"/>
        <v/>
      </c>
    </row>
    <row r="727" spans="2:16" x14ac:dyDescent="0.2">
      <c r="B727" s="13" t="str">
        <f>IF(D727="","",COUNTA($D$5:D727))</f>
        <v/>
      </c>
      <c r="C727" s="14"/>
      <c r="D727" s="15"/>
      <c r="E727" s="16"/>
      <c r="F727" s="15"/>
      <c r="G727" s="18"/>
      <c r="H727" s="18" t="str">
        <f t="shared" si="55"/>
        <v/>
      </c>
      <c r="I727" s="18"/>
      <c r="J727" s="18" t="str">
        <f t="shared" si="56"/>
        <v/>
      </c>
      <c r="K727" s="18"/>
      <c r="L727" s="19" t="str">
        <f t="shared" si="57"/>
        <v/>
      </c>
      <c r="M727" s="18"/>
      <c r="N727" s="19" t="str">
        <f t="shared" si="58"/>
        <v/>
      </c>
      <c r="O727" s="15"/>
      <c r="P727" s="21" t="str">
        <f t="shared" si="59"/>
        <v/>
      </c>
    </row>
    <row r="728" spans="2:16" x14ac:dyDescent="0.2">
      <c r="B728" s="13" t="str">
        <f>IF(D728="","",COUNTA($D$5:D728))</f>
        <v/>
      </c>
      <c r="C728" s="14"/>
      <c r="D728" s="15"/>
      <c r="E728" s="16"/>
      <c r="F728" s="15"/>
      <c r="G728" s="18"/>
      <c r="H728" s="18" t="str">
        <f t="shared" si="55"/>
        <v/>
      </c>
      <c r="I728" s="18"/>
      <c r="J728" s="18" t="str">
        <f t="shared" si="56"/>
        <v/>
      </c>
      <c r="K728" s="18"/>
      <c r="L728" s="19" t="str">
        <f t="shared" si="57"/>
        <v/>
      </c>
      <c r="M728" s="18"/>
      <c r="N728" s="19" t="str">
        <f t="shared" si="58"/>
        <v/>
      </c>
      <c r="O728" s="15"/>
      <c r="P728" s="21" t="str">
        <f t="shared" si="59"/>
        <v/>
      </c>
    </row>
    <row r="729" spans="2:16" x14ac:dyDescent="0.2">
      <c r="B729" s="13" t="str">
        <f>IF(D729="","",COUNTA($D$5:D729))</f>
        <v/>
      </c>
      <c r="C729" s="14"/>
      <c r="D729" s="15"/>
      <c r="E729" s="16"/>
      <c r="F729" s="15"/>
      <c r="G729" s="18"/>
      <c r="H729" s="18" t="str">
        <f t="shared" si="55"/>
        <v/>
      </c>
      <c r="I729" s="18"/>
      <c r="J729" s="18" t="str">
        <f t="shared" si="56"/>
        <v/>
      </c>
      <c r="K729" s="18"/>
      <c r="L729" s="19" t="str">
        <f t="shared" si="57"/>
        <v/>
      </c>
      <c r="M729" s="18"/>
      <c r="N729" s="19" t="str">
        <f t="shared" si="58"/>
        <v/>
      </c>
      <c r="O729" s="15"/>
      <c r="P729" s="21" t="str">
        <f t="shared" si="59"/>
        <v/>
      </c>
    </row>
    <row r="730" spans="2:16" x14ac:dyDescent="0.2">
      <c r="B730" s="13" t="str">
        <f>IF(D730="","",COUNTA($D$5:D730))</f>
        <v/>
      </c>
      <c r="C730" s="14"/>
      <c r="D730" s="15"/>
      <c r="E730" s="16"/>
      <c r="F730" s="15"/>
      <c r="G730" s="18"/>
      <c r="H730" s="18" t="str">
        <f t="shared" si="55"/>
        <v/>
      </c>
      <c r="I730" s="18"/>
      <c r="J730" s="18" t="str">
        <f t="shared" si="56"/>
        <v/>
      </c>
      <c r="K730" s="18"/>
      <c r="L730" s="19" t="str">
        <f t="shared" si="57"/>
        <v/>
      </c>
      <c r="M730" s="18"/>
      <c r="N730" s="19" t="str">
        <f t="shared" si="58"/>
        <v/>
      </c>
      <c r="O730" s="15"/>
      <c r="P730" s="21" t="str">
        <f t="shared" si="59"/>
        <v/>
      </c>
    </row>
    <row r="731" spans="2:16" x14ac:dyDescent="0.2">
      <c r="B731" s="13" t="str">
        <f>IF(D731="","",COUNTA($D$5:D731))</f>
        <v/>
      </c>
      <c r="C731" s="14"/>
      <c r="D731" s="15"/>
      <c r="E731" s="16"/>
      <c r="F731" s="15"/>
      <c r="G731" s="18"/>
      <c r="H731" s="18" t="str">
        <f t="shared" si="55"/>
        <v/>
      </c>
      <c r="I731" s="18"/>
      <c r="J731" s="18" t="str">
        <f t="shared" si="56"/>
        <v/>
      </c>
      <c r="K731" s="18"/>
      <c r="L731" s="19" t="str">
        <f t="shared" si="57"/>
        <v/>
      </c>
      <c r="M731" s="18"/>
      <c r="N731" s="19" t="str">
        <f t="shared" si="58"/>
        <v/>
      </c>
      <c r="O731" s="15"/>
      <c r="P731" s="21" t="str">
        <f t="shared" si="59"/>
        <v/>
      </c>
    </row>
    <row r="732" spans="2:16" x14ac:dyDescent="0.2">
      <c r="B732" s="13" t="str">
        <f>IF(D732="","",COUNTA($D$5:D732))</f>
        <v/>
      </c>
      <c r="C732" s="14"/>
      <c r="D732" s="15"/>
      <c r="E732" s="16"/>
      <c r="F732" s="15"/>
      <c r="G732" s="18"/>
      <c r="H732" s="18" t="str">
        <f t="shared" si="55"/>
        <v/>
      </c>
      <c r="I732" s="18"/>
      <c r="J732" s="18" t="str">
        <f t="shared" si="56"/>
        <v/>
      </c>
      <c r="K732" s="18"/>
      <c r="L732" s="19" t="str">
        <f t="shared" si="57"/>
        <v/>
      </c>
      <c r="M732" s="18"/>
      <c r="N732" s="19" t="str">
        <f t="shared" si="58"/>
        <v/>
      </c>
      <c r="O732" s="15"/>
      <c r="P732" s="21" t="str">
        <f t="shared" si="59"/>
        <v/>
      </c>
    </row>
    <row r="733" spans="2:16" x14ac:dyDescent="0.2">
      <c r="B733" s="13" t="str">
        <f>IF(D733="","",COUNTA($D$5:D733))</f>
        <v/>
      </c>
      <c r="C733" s="14"/>
      <c r="D733" s="15"/>
      <c r="E733" s="16"/>
      <c r="F733" s="15"/>
      <c r="G733" s="18"/>
      <c r="H733" s="18" t="str">
        <f t="shared" si="55"/>
        <v/>
      </c>
      <c r="I733" s="18"/>
      <c r="J733" s="18" t="str">
        <f t="shared" si="56"/>
        <v/>
      </c>
      <c r="K733" s="18"/>
      <c r="L733" s="19" t="str">
        <f t="shared" si="57"/>
        <v/>
      </c>
      <c r="M733" s="18"/>
      <c r="N733" s="19" t="str">
        <f t="shared" si="58"/>
        <v/>
      </c>
      <c r="O733" s="15"/>
      <c r="P733" s="21" t="str">
        <f t="shared" si="59"/>
        <v/>
      </c>
    </row>
    <row r="734" spans="2:16" x14ac:dyDescent="0.2">
      <c r="B734" s="13" t="str">
        <f>IF(D734="","",COUNTA($D$5:D734))</f>
        <v/>
      </c>
      <c r="C734" s="14"/>
      <c r="D734" s="15"/>
      <c r="E734" s="16"/>
      <c r="F734" s="15"/>
      <c r="G734" s="18"/>
      <c r="H734" s="18" t="str">
        <f t="shared" si="55"/>
        <v/>
      </c>
      <c r="I734" s="18"/>
      <c r="J734" s="18" t="str">
        <f t="shared" si="56"/>
        <v/>
      </c>
      <c r="K734" s="18"/>
      <c r="L734" s="19" t="str">
        <f t="shared" si="57"/>
        <v/>
      </c>
      <c r="M734" s="18"/>
      <c r="N734" s="19" t="str">
        <f t="shared" si="58"/>
        <v/>
      </c>
      <c r="O734" s="15"/>
      <c r="P734" s="21" t="str">
        <f t="shared" si="59"/>
        <v/>
      </c>
    </row>
    <row r="735" spans="2:16" x14ac:dyDescent="0.2">
      <c r="B735" s="13" t="str">
        <f>IF(D735="","",COUNTA($D$5:D735))</f>
        <v/>
      </c>
      <c r="C735" s="14"/>
      <c r="D735" s="15"/>
      <c r="E735" s="16"/>
      <c r="F735" s="15"/>
      <c r="G735" s="18"/>
      <c r="H735" s="18" t="str">
        <f t="shared" si="55"/>
        <v/>
      </c>
      <c r="I735" s="18"/>
      <c r="J735" s="18" t="str">
        <f t="shared" si="56"/>
        <v/>
      </c>
      <c r="K735" s="18"/>
      <c r="L735" s="19" t="str">
        <f t="shared" si="57"/>
        <v/>
      </c>
      <c r="M735" s="18"/>
      <c r="N735" s="19" t="str">
        <f t="shared" si="58"/>
        <v/>
      </c>
      <c r="O735" s="15"/>
      <c r="P735" s="21" t="str">
        <f t="shared" si="59"/>
        <v/>
      </c>
    </row>
    <row r="736" spans="2:16" x14ac:dyDescent="0.2">
      <c r="B736" s="13" t="str">
        <f>IF(D736="","",COUNTA($D$5:D736))</f>
        <v/>
      </c>
      <c r="C736" s="14"/>
      <c r="D736" s="15"/>
      <c r="E736" s="16"/>
      <c r="F736" s="15"/>
      <c r="G736" s="18"/>
      <c r="H736" s="18" t="str">
        <f t="shared" si="55"/>
        <v/>
      </c>
      <c r="I736" s="18"/>
      <c r="J736" s="18" t="str">
        <f t="shared" si="56"/>
        <v/>
      </c>
      <c r="K736" s="18"/>
      <c r="L736" s="19" t="str">
        <f t="shared" si="57"/>
        <v/>
      </c>
      <c r="M736" s="18"/>
      <c r="N736" s="19" t="str">
        <f t="shared" si="58"/>
        <v/>
      </c>
      <c r="O736" s="15"/>
      <c r="P736" s="21" t="str">
        <f t="shared" si="59"/>
        <v/>
      </c>
    </row>
    <row r="737" spans="2:16" x14ac:dyDescent="0.2">
      <c r="B737" s="13" t="str">
        <f>IF(D737="","",COUNTA($D$5:D737))</f>
        <v/>
      </c>
      <c r="C737" s="14"/>
      <c r="D737" s="15"/>
      <c r="E737" s="16"/>
      <c r="F737" s="15"/>
      <c r="G737" s="18"/>
      <c r="H737" s="18" t="str">
        <f t="shared" si="55"/>
        <v/>
      </c>
      <c r="I737" s="18"/>
      <c r="J737" s="18" t="str">
        <f t="shared" si="56"/>
        <v/>
      </c>
      <c r="K737" s="18"/>
      <c r="L737" s="19" t="str">
        <f t="shared" si="57"/>
        <v/>
      </c>
      <c r="M737" s="18"/>
      <c r="N737" s="19" t="str">
        <f t="shared" si="58"/>
        <v/>
      </c>
      <c r="O737" s="15"/>
      <c r="P737" s="21" t="str">
        <f t="shared" si="59"/>
        <v/>
      </c>
    </row>
    <row r="738" spans="2:16" x14ac:dyDescent="0.2">
      <c r="B738" s="13" t="str">
        <f>IF(D738="","",COUNTA($D$5:D738))</f>
        <v/>
      </c>
      <c r="C738" s="14"/>
      <c r="D738" s="15"/>
      <c r="E738" s="16"/>
      <c r="F738" s="15"/>
      <c r="G738" s="18"/>
      <c r="H738" s="18" t="str">
        <f t="shared" si="55"/>
        <v/>
      </c>
      <c r="I738" s="18"/>
      <c r="J738" s="18" t="str">
        <f t="shared" si="56"/>
        <v/>
      </c>
      <c r="K738" s="18"/>
      <c r="L738" s="19" t="str">
        <f t="shared" si="57"/>
        <v/>
      </c>
      <c r="M738" s="18"/>
      <c r="N738" s="19" t="str">
        <f t="shared" si="58"/>
        <v/>
      </c>
      <c r="O738" s="15"/>
      <c r="P738" s="21" t="str">
        <f t="shared" si="59"/>
        <v/>
      </c>
    </row>
    <row r="739" spans="2:16" x14ac:dyDescent="0.2">
      <c r="B739" s="13" t="str">
        <f>IF(D739="","",COUNTA($D$5:D739))</f>
        <v/>
      </c>
      <c r="C739" s="14"/>
      <c r="D739" s="15"/>
      <c r="E739" s="16"/>
      <c r="F739" s="15"/>
      <c r="G739" s="18"/>
      <c r="H739" s="18" t="str">
        <f t="shared" si="55"/>
        <v/>
      </c>
      <c r="I739" s="18"/>
      <c r="J739" s="18" t="str">
        <f t="shared" si="56"/>
        <v/>
      </c>
      <c r="K739" s="18"/>
      <c r="L739" s="19" t="str">
        <f t="shared" si="57"/>
        <v/>
      </c>
      <c r="M739" s="18"/>
      <c r="N739" s="19" t="str">
        <f t="shared" si="58"/>
        <v/>
      </c>
      <c r="O739" s="15"/>
      <c r="P739" s="21" t="str">
        <f t="shared" si="59"/>
        <v/>
      </c>
    </row>
    <row r="740" spans="2:16" x14ac:dyDescent="0.2">
      <c r="B740" s="13" t="str">
        <f>IF(D740="","",COUNTA($D$5:D740))</f>
        <v/>
      </c>
      <c r="C740" s="14"/>
      <c r="D740" s="15"/>
      <c r="E740" s="16"/>
      <c r="F740" s="15"/>
      <c r="G740" s="18"/>
      <c r="H740" s="18" t="str">
        <f t="shared" si="55"/>
        <v/>
      </c>
      <c r="I740" s="18"/>
      <c r="J740" s="18" t="str">
        <f t="shared" si="56"/>
        <v/>
      </c>
      <c r="K740" s="18"/>
      <c r="L740" s="19" t="str">
        <f t="shared" si="57"/>
        <v/>
      </c>
      <c r="M740" s="18"/>
      <c r="N740" s="19" t="str">
        <f t="shared" si="58"/>
        <v/>
      </c>
      <c r="O740" s="15"/>
      <c r="P740" s="21" t="str">
        <f t="shared" si="59"/>
        <v/>
      </c>
    </row>
    <row r="741" spans="2:16" x14ac:dyDescent="0.2">
      <c r="B741" s="13" t="str">
        <f>IF(D741="","",COUNTA($D$5:D741))</f>
        <v/>
      </c>
      <c r="C741" s="14"/>
      <c r="D741" s="15"/>
      <c r="E741" s="16"/>
      <c r="F741" s="15"/>
      <c r="G741" s="18"/>
      <c r="H741" s="18" t="str">
        <f t="shared" si="55"/>
        <v/>
      </c>
      <c r="I741" s="18"/>
      <c r="J741" s="18" t="str">
        <f t="shared" si="56"/>
        <v/>
      </c>
      <c r="K741" s="18"/>
      <c r="L741" s="19" t="str">
        <f t="shared" si="57"/>
        <v/>
      </c>
      <c r="M741" s="18"/>
      <c r="N741" s="19" t="str">
        <f t="shared" si="58"/>
        <v/>
      </c>
      <c r="O741" s="15"/>
      <c r="P741" s="21" t="str">
        <f t="shared" si="59"/>
        <v/>
      </c>
    </row>
    <row r="742" spans="2:16" x14ac:dyDescent="0.2">
      <c r="B742" s="13" t="str">
        <f>IF(D742="","",COUNTA($D$5:D742))</f>
        <v/>
      </c>
      <c r="C742" s="14"/>
      <c r="D742" s="15"/>
      <c r="E742" s="16"/>
      <c r="F742" s="15"/>
      <c r="G742" s="18"/>
      <c r="H742" s="18" t="str">
        <f t="shared" si="55"/>
        <v/>
      </c>
      <c r="I742" s="18"/>
      <c r="J742" s="18" t="str">
        <f t="shared" si="56"/>
        <v/>
      </c>
      <c r="K742" s="18"/>
      <c r="L742" s="19" t="str">
        <f t="shared" si="57"/>
        <v/>
      </c>
      <c r="M742" s="18"/>
      <c r="N742" s="19" t="str">
        <f t="shared" si="58"/>
        <v/>
      </c>
      <c r="O742" s="15"/>
      <c r="P742" s="21" t="str">
        <f t="shared" si="59"/>
        <v/>
      </c>
    </row>
    <row r="743" spans="2:16" x14ac:dyDescent="0.2">
      <c r="B743" s="13" t="str">
        <f>IF(D743="","",COUNTA($D$5:D743))</f>
        <v/>
      </c>
      <c r="C743" s="14"/>
      <c r="D743" s="15"/>
      <c r="E743" s="16"/>
      <c r="F743" s="15"/>
      <c r="G743" s="18"/>
      <c r="H743" s="18" t="str">
        <f t="shared" si="55"/>
        <v/>
      </c>
      <c r="I743" s="18"/>
      <c r="J743" s="18" t="str">
        <f t="shared" si="56"/>
        <v/>
      </c>
      <c r="K743" s="18"/>
      <c r="L743" s="19" t="str">
        <f t="shared" si="57"/>
        <v/>
      </c>
      <c r="M743" s="18"/>
      <c r="N743" s="19" t="str">
        <f t="shared" si="58"/>
        <v/>
      </c>
      <c r="O743" s="15"/>
      <c r="P743" s="21" t="str">
        <f t="shared" si="59"/>
        <v/>
      </c>
    </row>
    <row r="744" spans="2:16" x14ac:dyDescent="0.2">
      <c r="B744" s="13" t="str">
        <f>IF(D744="","",COUNTA($D$5:D744))</f>
        <v/>
      </c>
      <c r="C744" s="14"/>
      <c r="D744" s="15"/>
      <c r="E744" s="16"/>
      <c r="F744" s="15"/>
      <c r="G744" s="18"/>
      <c r="H744" s="18" t="str">
        <f t="shared" si="55"/>
        <v/>
      </c>
      <c r="I744" s="18"/>
      <c r="J744" s="18" t="str">
        <f t="shared" si="56"/>
        <v/>
      </c>
      <c r="K744" s="18"/>
      <c r="L744" s="19" t="str">
        <f t="shared" si="57"/>
        <v/>
      </c>
      <c r="M744" s="18"/>
      <c r="N744" s="19" t="str">
        <f t="shared" si="58"/>
        <v/>
      </c>
      <c r="O744" s="15"/>
      <c r="P744" s="21" t="str">
        <f t="shared" si="59"/>
        <v/>
      </c>
    </row>
    <row r="745" spans="2:16" x14ac:dyDescent="0.2">
      <c r="B745" s="13" t="str">
        <f>IF(D745="","",COUNTA($D$5:D745))</f>
        <v/>
      </c>
      <c r="C745" s="14"/>
      <c r="D745" s="15"/>
      <c r="E745" s="16"/>
      <c r="F745" s="15"/>
      <c r="G745" s="18"/>
      <c r="H745" s="18" t="str">
        <f t="shared" si="55"/>
        <v/>
      </c>
      <c r="I745" s="18"/>
      <c r="J745" s="18" t="str">
        <f t="shared" si="56"/>
        <v/>
      </c>
      <c r="K745" s="18"/>
      <c r="L745" s="19" t="str">
        <f t="shared" si="57"/>
        <v/>
      </c>
      <c r="M745" s="18"/>
      <c r="N745" s="19" t="str">
        <f t="shared" si="58"/>
        <v/>
      </c>
      <c r="O745" s="15"/>
      <c r="P745" s="21" t="str">
        <f t="shared" si="59"/>
        <v/>
      </c>
    </row>
    <row r="746" spans="2:16" x14ac:dyDescent="0.2">
      <c r="B746" s="13" t="str">
        <f>IF(D746="","",COUNTA($D$5:D746))</f>
        <v/>
      </c>
      <c r="C746" s="14"/>
      <c r="D746" s="15"/>
      <c r="E746" s="16"/>
      <c r="F746" s="15"/>
      <c r="G746" s="18"/>
      <c r="H746" s="18" t="str">
        <f t="shared" si="55"/>
        <v/>
      </c>
      <c r="I746" s="18"/>
      <c r="J746" s="18" t="str">
        <f t="shared" si="56"/>
        <v/>
      </c>
      <c r="K746" s="18"/>
      <c r="L746" s="19" t="str">
        <f t="shared" si="57"/>
        <v/>
      </c>
      <c r="M746" s="18"/>
      <c r="N746" s="19" t="str">
        <f t="shared" si="58"/>
        <v/>
      </c>
      <c r="O746" s="15"/>
      <c r="P746" s="21" t="str">
        <f t="shared" si="59"/>
        <v/>
      </c>
    </row>
    <row r="747" spans="2:16" x14ac:dyDescent="0.2">
      <c r="B747" s="13" t="str">
        <f>IF(D747="","",COUNTA($D$5:D747))</f>
        <v/>
      </c>
      <c r="C747" s="14"/>
      <c r="D747" s="15"/>
      <c r="E747" s="16"/>
      <c r="F747" s="15"/>
      <c r="G747" s="18"/>
      <c r="H747" s="18" t="str">
        <f t="shared" si="55"/>
        <v/>
      </c>
      <c r="I747" s="18"/>
      <c r="J747" s="18" t="str">
        <f t="shared" si="56"/>
        <v/>
      </c>
      <c r="K747" s="18"/>
      <c r="L747" s="19" t="str">
        <f t="shared" si="57"/>
        <v/>
      </c>
      <c r="M747" s="18"/>
      <c r="N747" s="19" t="str">
        <f t="shared" si="58"/>
        <v/>
      </c>
      <c r="O747" s="15"/>
      <c r="P747" s="21" t="str">
        <f t="shared" si="59"/>
        <v/>
      </c>
    </row>
    <row r="748" spans="2:16" x14ac:dyDescent="0.2">
      <c r="B748" s="13" t="str">
        <f>IF(D748="","",COUNTA($D$5:D748))</f>
        <v/>
      </c>
      <c r="C748" s="14"/>
      <c r="D748" s="15"/>
      <c r="E748" s="16"/>
      <c r="F748" s="15"/>
      <c r="G748" s="18"/>
      <c r="H748" s="18" t="str">
        <f t="shared" si="55"/>
        <v/>
      </c>
      <c r="I748" s="18"/>
      <c r="J748" s="18" t="str">
        <f t="shared" si="56"/>
        <v/>
      </c>
      <c r="K748" s="18"/>
      <c r="L748" s="19" t="str">
        <f t="shared" si="57"/>
        <v/>
      </c>
      <c r="M748" s="18"/>
      <c r="N748" s="19" t="str">
        <f t="shared" si="58"/>
        <v/>
      </c>
      <c r="O748" s="15"/>
      <c r="P748" s="21" t="str">
        <f t="shared" si="59"/>
        <v/>
      </c>
    </row>
    <row r="749" spans="2:16" x14ac:dyDescent="0.2">
      <c r="B749" s="13" t="str">
        <f>IF(D749="","",COUNTA($D$5:D749))</f>
        <v/>
      </c>
      <c r="C749" s="14"/>
      <c r="D749" s="15"/>
      <c r="E749" s="16"/>
      <c r="F749" s="15"/>
      <c r="G749" s="18"/>
      <c r="H749" s="18" t="str">
        <f t="shared" si="55"/>
        <v/>
      </c>
      <c r="I749" s="18"/>
      <c r="J749" s="18" t="str">
        <f t="shared" si="56"/>
        <v/>
      </c>
      <c r="K749" s="18"/>
      <c r="L749" s="19" t="str">
        <f t="shared" si="57"/>
        <v/>
      </c>
      <c r="M749" s="18"/>
      <c r="N749" s="19" t="str">
        <f t="shared" si="58"/>
        <v/>
      </c>
      <c r="O749" s="15"/>
      <c r="P749" s="21" t="str">
        <f t="shared" si="59"/>
        <v/>
      </c>
    </row>
    <row r="750" spans="2:16" x14ac:dyDescent="0.2">
      <c r="B750" s="13" t="str">
        <f>IF(D750="","",COUNTA($D$5:D750))</f>
        <v/>
      </c>
      <c r="C750" s="14"/>
      <c r="D750" s="15"/>
      <c r="E750" s="16"/>
      <c r="F750" s="15"/>
      <c r="G750" s="18"/>
      <c r="H750" s="18" t="str">
        <f t="shared" si="55"/>
        <v/>
      </c>
      <c r="I750" s="18"/>
      <c r="J750" s="18" t="str">
        <f t="shared" si="56"/>
        <v/>
      </c>
      <c r="K750" s="18"/>
      <c r="L750" s="19" t="str">
        <f t="shared" si="57"/>
        <v/>
      </c>
      <c r="M750" s="18"/>
      <c r="N750" s="19" t="str">
        <f t="shared" si="58"/>
        <v/>
      </c>
      <c r="O750" s="15"/>
      <c r="P750" s="21" t="str">
        <f t="shared" si="59"/>
        <v/>
      </c>
    </row>
    <row r="751" spans="2:16" x14ac:dyDescent="0.2">
      <c r="B751" s="13" t="str">
        <f>IF(D751="","",COUNTA($D$5:D751))</f>
        <v/>
      </c>
      <c r="C751" s="14"/>
      <c r="D751" s="15"/>
      <c r="E751" s="16"/>
      <c r="F751" s="15"/>
      <c r="G751" s="18"/>
      <c r="H751" s="18" t="str">
        <f t="shared" si="55"/>
        <v/>
      </c>
      <c r="I751" s="18"/>
      <c r="J751" s="18" t="str">
        <f t="shared" si="56"/>
        <v/>
      </c>
      <c r="K751" s="18"/>
      <c r="L751" s="19" t="str">
        <f t="shared" si="57"/>
        <v/>
      </c>
      <c r="M751" s="18"/>
      <c r="N751" s="19" t="str">
        <f t="shared" si="58"/>
        <v/>
      </c>
      <c r="O751" s="15"/>
      <c r="P751" s="21" t="str">
        <f t="shared" si="59"/>
        <v/>
      </c>
    </row>
    <row r="752" spans="2:16" x14ac:dyDescent="0.2">
      <c r="B752" s="13" t="str">
        <f>IF(D752="","",COUNTA($D$5:D752))</f>
        <v/>
      </c>
      <c r="C752" s="14"/>
      <c r="D752" s="15"/>
      <c r="E752" s="16"/>
      <c r="F752" s="15"/>
      <c r="G752" s="18"/>
      <c r="H752" s="18" t="str">
        <f t="shared" si="55"/>
        <v/>
      </c>
      <c r="I752" s="18"/>
      <c r="J752" s="18" t="str">
        <f t="shared" si="56"/>
        <v/>
      </c>
      <c r="K752" s="18"/>
      <c r="L752" s="19" t="str">
        <f t="shared" si="57"/>
        <v/>
      </c>
      <c r="M752" s="18"/>
      <c r="N752" s="19" t="str">
        <f t="shared" si="58"/>
        <v/>
      </c>
      <c r="O752" s="15"/>
      <c r="P752" s="21" t="str">
        <f t="shared" si="59"/>
        <v/>
      </c>
    </row>
    <row r="753" spans="2:16" x14ac:dyDescent="0.2">
      <c r="B753" s="13" t="str">
        <f>IF(D753="","",COUNTA($D$5:D753))</f>
        <v/>
      </c>
      <c r="C753" s="14"/>
      <c r="D753" s="15"/>
      <c r="E753" s="16"/>
      <c r="F753" s="15"/>
      <c r="G753" s="18"/>
      <c r="H753" s="18" t="str">
        <f t="shared" si="55"/>
        <v/>
      </c>
      <c r="I753" s="18"/>
      <c r="J753" s="18" t="str">
        <f t="shared" si="56"/>
        <v/>
      </c>
      <c r="K753" s="18"/>
      <c r="L753" s="19" t="str">
        <f t="shared" si="57"/>
        <v/>
      </c>
      <c r="M753" s="18"/>
      <c r="N753" s="19" t="str">
        <f t="shared" si="58"/>
        <v/>
      </c>
      <c r="O753" s="15"/>
      <c r="P753" s="21" t="str">
        <f t="shared" si="59"/>
        <v/>
      </c>
    </row>
    <row r="754" spans="2:16" x14ac:dyDescent="0.2">
      <c r="B754" s="13" t="str">
        <f>IF(D754="","",COUNTA($D$5:D754))</f>
        <v/>
      </c>
      <c r="C754" s="14"/>
      <c r="D754" s="15"/>
      <c r="E754" s="16"/>
      <c r="F754" s="15"/>
      <c r="G754" s="18"/>
      <c r="H754" s="18" t="str">
        <f t="shared" si="55"/>
        <v/>
      </c>
      <c r="I754" s="18"/>
      <c r="J754" s="18" t="str">
        <f t="shared" si="56"/>
        <v/>
      </c>
      <c r="K754" s="18"/>
      <c r="L754" s="19" t="str">
        <f t="shared" si="57"/>
        <v/>
      </c>
      <c r="M754" s="18"/>
      <c r="N754" s="19" t="str">
        <f t="shared" si="58"/>
        <v/>
      </c>
      <c r="O754" s="15"/>
      <c r="P754" s="21" t="str">
        <f t="shared" si="59"/>
        <v/>
      </c>
    </row>
    <row r="755" spans="2:16" x14ac:dyDescent="0.2">
      <c r="B755" s="13" t="str">
        <f>IF(D755="","",COUNTA($D$5:D755))</f>
        <v/>
      </c>
      <c r="C755" s="14"/>
      <c r="D755" s="15"/>
      <c r="E755" s="16"/>
      <c r="F755" s="15"/>
      <c r="G755" s="18"/>
      <c r="H755" s="18" t="str">
        <f t="shared" si="55"/>
        <v/>
      </c>
      <c r="I755" s="18"/>
      <c r="J755" s="18" t="str">
        <f t="shared" si="56"/>
        <v/>
      </c>
      <c r="K755" s="18"/>
      <c r="L755" s="19" t="str">
        <f t="shared" si="57"/>
        <v/>
      </c>
      <c r="M755" s="18"/>
      <c r="N755" s="19" t="str">
        <f t="shared" si="58"/>
        <v/>
      </c>
      <c r="O755" s="15"/>
      <c r="P755" s="21" t="str">
        <f t="shared" si="59"/>
        <v/>
      </c>
    </row>
    <row r="756" spans="2:16" x14ac:dyDescent="0.2">
      <c r="B756" s="13" t="str">
        <f>IF(D756="","",COUNTA($D$5:D756))</f>
        <v/>
      </c>
      <c r="C756" s="14"/>
      <c r="D756" s="15"/>
      <c r="E756" s="16"/>
      <c r="F756" s="15"/>
      <c r="G756" s="18"/>
      <c r="H756" s="18" t="str">
        <f t="shared" si="55"/>
        <v/>
      </c>
      <c r="I756" s="18"/>
      <c r="J756" s="18" t="str">
        <f t="shared" si="56"/>
        <v/>
      </c>
      <c r="K756" s="18"/>
      <c r="L756" s="19" t="str">
        <f t="shared" si="57"/>
        <v/>
      </c>
      <c r="M756" s="18"/>
      <c r="N756" s="19" t="str">
        <f t="shared" si="58"/>
        <v/>
      </c>
      <c r="O756" s="15"/>
      <c r="P756" s="21" t="str">
        <f t="shared" si="59"/>
        <v/>
      </c>
    </row>
    <row r="757" spans="2:16" x14ac:dyDescent="0.2">
      <c r="B757" s="13" t="str">
        <f>IF(D757="","",COUNTA($D$5:D757))</f>
        <v/>
      </c>
      <c r="C757" s="14"/>
      <c r="D757" s="15"/>
      <c r="E757" s="16"/>
      <c r="F757" s="15"/>
      <c r="G757" s="18"/>
      <c r="H757" s="18" t="str">
        <f t="shared" si="55"/>
        <v/>
      </c>
      <c r="I757" s="18"/>
      <c r="J757" s="18" t="str">
        <f t="shared" si="56"/>
        <v/>
      </c>
      <c r="K757" s="18"/>
      <c r="L757" s="19" t="str">
        <f t="shared" si="57"/>
        <v/>
      </c>
      <c r="M757" s="18"/>
      <c r="N757" s="19" t="str">
        <f t="shared" si="58"/>
        <v/>
      </c>
      <c r="O757" s="15"/>
      <c r="P757" s="21" t="str">
        <f t="shared" si="59"/>
        <v/>
      </c>
    </row>
    <row r="758" spans="2:16" x14ac:dyDescent="0.2">
      <c r="B758" s="13" t="str">
        <f>IF(D758="","",COUNTA($D$5:D758))</f>
        <v/>
      </c>
      <c r="C758" s="14"/>
      <c r="D758" s="15"/>
      <c r="E758" s="16"/>
      <c r="F758" s="15"/>
      <c r="G758" s="18"/>
      <c r="H758" s="18" t="str">
        <f t="shared" si="55"/>
        <v/>
      </c>
      <c r="I758" s="18"/>
      <c r="J758" s="18" t="str">
        <f t="shared" si="56"/>
        <v/>
      </c>
      <c r="K758" s="18"/>
      <c r="L758" s="19" t="str">
        <f t="shared" si="57"/>
        <v/>
      </c>
      <c r="M758" s="18"/>
      <c r="N758" s="19" t="str">
        <f t="shared" si="58"/>
        <v/>
      </c>
      <c r="O758" s="15"/>
      <c r="P758" s="21" t="str">
        <f t="shared" si="59"/>
        <v/>
      </c>
    </row>
    <row r="759" spans="2:16" x14ac:dyDescent="0.2">
      <c r="B759" s="13" t="str">
        <f>IF(D759="","",COUNTA($D$5:D759))</f>
        <v/>
      </c>
      <c r="C759" s="14"/>
      <c r="D759" s="15"/>
      <c r="E759" s="16"/>
      <c r="F759" s="15"/>
      <c r="G759" s="18"/>
      <c r="H759" s="18" t="str">
        <f t="shared" si="55"/>
        <v/>
      </c>
      <c r="I759" s="18"/>
      <c r="J759" s="18" t="str">
        <f t="shared" si="56"/>
        <v/>
      </c>
      <c r="K759" s="18"/>
      <c r="L759" s="19" t="str">
        <f t="shared" si="57"/>
        <v/>
      </c>
      <c r="M759" s="18"/>
      <c r="N759" s="19" t="str">
        <f t="shared" si="58"/>
        <v/>
      </c>
      <c r="O759" s="15"/>
      <c r="P759" s="21" t="str">
        <f t="shared" si="59"/>
        <v/>
      </c>
    </row>
    <row r="760" spans="2:16" x14ac:dyDescent="0.2">
      <c r="B760" s="13" t="str">
        <f>IF(D760="","",COUNTA($D$5:D760))</f>
        <v/>
      </c>
      <c r="C760" s="14"/>
      <c r="D760" s="15"/>
      <c r="E760" s="16"/>
      <c r="F760" s="15"/>
      <c r="G760" s="18"/>
      <c r="H760" s="18" t="str">
        <f t="shared" si="55"/>
        <v/>
      </c>
      <c r="I760" s="18"/>
      <c r="J760" s="18" t="str">
        <f t="shared" si="56"/>
        <v/>
      </c>
      <c r="K760" s="18"/>
      <c r="L760" s="19" t="str">
        <f t="shared" si="57"/>
        <v/>
      </c>
      <c r="M760" s="18"/>
      <c r="N760" s="19" t="str">
        <f t="shared" si="58"/>
        <v/>
      </c>
      <c r="O760" s="15"/>
      <c r="P760" s="21" t="str">
        <f t="shared" si="59"/>
        <v/>
      </c>
    </row>
    <row r="761" spans="2:16" x14ac:dyDescent="0.2">
      <c r="B761" s="13" t="str">
        <f>IF(D761="","",COUNTA($D$5:D761))</f>
        <v/>
      </c>
      <c r="C761" s="14"/>
      <c r="D761" s="15"/>
      <c r="E761" s="16"/>
      <c r="F761" s="15"/>
      <c r="G761" s="18"/>
      <c r="H761" s="18" t="str">
        <f t="shared" si="55"/>
        <v/>
      </c>
      <c r="I761" s="18"/>
      <c r="J761" s="18" t="str">
        <f t="shared" si="56"/>
        <v/>
      </c>
      <c r="K761" s="18"/>
      <c r="L761" s="19" t="str">
        <f t="shared" si="57"/>
        <v/>
      </c>
      <c r="M761" s="18"/>
      <c r="N761" s="19" t="str">
        <f t="shared" si="58"/>
        <v/>
      </c>
      <c r="O761" s="15"/>
      <c r="P761" s="21" t="str">
        <f t="shared" si="59"/>
        <v/>
      </c>
    </row>
    <row r="762" spans="2:16" x14ac:dyDescent="0.2">
      <c r="B762" s="13" t="str">
        <f>IF(D762="","",COUNTA($D$5:D762))</f>
        <v/>
      </c>
      <c r="C762" s="14"/>
      <c r="D762" s="15"/>
      <c r="E762" s="16"/>
      <c r="F762" s="15"/>
      <c r="G762" s="18"/>
      <c r="H762" s="18" t="str">
        <f t="shared" si="55"/>
        <v/>
      </c>
      <c r="I762" s="18"/>
      <c r="J762" s="18" t="str">
        <f t="shared" si="56"/>
        <v/>
      </c>
      <c r="K762" s="18"/>
      <c r="L762" s="19" t="str">
        <f t="shared" si="57"/>
        <v/>
      </c>
      <c r="M762" s="18"/>
      <c r="N762" s="19" t="str">
        <f t="shared" si="58"/>
        <v/>
      </c>
      <c r="O762" s="15"/>
      <c r="P762" s="21" t="str">
        <f t="shared" si="59"/>
        <v/>
      </c>
    </row>
    <row r="763" spans="2:16" x14ac:dyDescent="0.2">
      <c r="B763" s="13" t="str">
        <f>IF(D763="","",COUNTA($D$5:D763))</f>
        <v/>
      </c>
      <c r="C763" s="14"/>
      <c r="D763" s="15"/>
      <c r="E763" s="16"/>
      <c r="F763" s="15"/>
      <c r="G763" s="18"/>
      <c r="H763" s="18" t="str">
        <f t="shared" si="55"/>
        <v/>
      </c>
      <c r="I763" s="18"/>
      <c r="J763" s="18" t="str">
        <f t="shared" si="56"/>
        <v/>
      </c>
      <c r="K763" s="18"/>
      <c r="L763" s="19" t="str">
        <f t="shared" si="57"/>
        <v/>
      </c>
      <c r="M763" s="18"/>
      <c r="N763" s="19" t="str">
        <f t="shared" si="58"/>
        <v/>
      </c>
      <c r="O763" s="15"/>
      <c r="P763" s="21" t="str">
        <f t="shared" si="59"/>
        <v/>
      </c>
    </row>
    <row r="764" spans="2:16" x14ac:dyDescent="0.2">
      <c r="B764" s="13" t="str">
        <f>IF(D764="","",COUNTA($D$5:D764))</f>
        <v/>
      </c>
      <c r="C764" s="14"/>
      <c r="D764" s="15"/>
      <c r="E764" s="16"/>
      <c r="F764" s="15"/>
      <c r="G764" s="18"/>
      <c r="H764" s="18" t="str">
        <f t="shared" si="55"/>
        <v/>
      </c>
      <c r="I764" s="18"/>
      <c r="J764" s="18" t="str">
        <f t="shared" si="56"/>
        <v/>
      </c>
      <c r="K764" s="18"/>
      <c r="L764" s="19" t="str">
        <f t="shared" si="57"/>
        <v/>
      </c>
      <c r="M764" s="18"/>
      <c r="N764" s="19" t="str">
        <f t="shared" si="58"/>
        <v/>
      </c>
      <c r="O764" s="15"/>
      <c r="P764" s="21" t="str">
        <f t="shared" si="59"/>
        <v/>
      </c>
    </row>
    <row r="765" spans="2:16" x14ac:dyDescent="0.2">
      <c r="B765" s="13" t="str">
        <f>IF(D765="","",COUNTA($D$5:D765))</f>
        <v/>
      </c>
      <c r="C765" s="14"/>
      <c r="D765" s="15"/>
      <c r="E765" s="16"/>
      <c r="F765" s="15"/>
      <c r="G765" s="18"/>
      <c r="H765" s="18" t="str">
        <f t="shared" si="55"/>
        <v/>
      </c>
      <c r="I765" s="18"/>
      <c r="J765" s="18" t="str">
        <f t="shared" si="56"/>
        <v/>
      </c>
      <c r="K765" s="18"/>
      <c r="L765" s="19" t="str">
        <f t="shared" si="57"/>
        <v/>
      </c>
      <c r="M765" s="18"/>
      <c r="N765" s="19" t="str">
        <f t="shared" si="58"/>
        <v/>
      </c>
      <c r="O765" s="15"/>
      <c r="P765" s="21" t="str">
        <f t="shared" si="59"/>
        <v/>
      </c>
    </row>
    <row r="766" spans="2:16" x14ac:dyDescent="0.2">
      <c r="B766" s="13" t="str">
        <f>IF(D766="","",COUNTA($D$5:D766))</f>
        <v/>
      </c>
      <c r="C766" s="14"/>
      <c r="D766" s="15"/>
      <c r="E766" s="16"/>
      <c r="F766" s="15"/>
      <c r="G766" s="18"/>
      <c r="H766" s="18" t="str">
        <f t="shared" si="55"/>
        <v/>
      </c>
      <c r="I766" s="18"/>
      <c r="J766" s="18" t="str">
        <f t="shared" si="56"/>
        <v/>
      </c>
      <c r="K766" s="18"/>
      <c r="L766" s="19" t="str">
        <f t="shared" si="57"/>
        <v/>
      </c>
      <c r="M766" s="18"/>
      <c r="N766" s="19" t="str">
        <f t="shared" si="58"/>
        <v/>
      </c>
      <c r="O766" s="15"/>
      <c r="P766" s="21" t="str">
        <f t="shared" si="59"/>
        <v/>
      </c>
    </row>
    <row r="767" spans="2:16" x14ac:dyDescent="0.2">
      <c r="B767" s="13" t="str">
        <f>IF(D767="","",COUNTA($D$5:D767))</f>
        <v/>
      </c>
      <c r="C767" s="14"/>
      <c r="D767" s="15"/>
      <c r="E767" s="16"/>
      <c r="F767" s="15"/>
      <c r="G767" s="18"/>
      <c r="H767" s="18" t="str">
        <f t="shared" si="55"/>
        <v/>
      </c>
      <c r="I767" s="18"/>
      <c r="J767" s="18" t="str">
        <f t="shared" si="56"/>
        <v/>
      </c>
      <c r="K767" s="18"/>
      <c r="L767" s="19" t="str">
        <f t="shared" si="57"/>
        <v/>
      </c>
      <c r="M767" s="18"/>
      <c r="N767" s="19" t="str">
        <f t="shared" si="58"/>
        <v/>
      </c>
      <c r="O767" s="15"/>
      <c r="P767" s="21" t="str">
        <f t="shared" si="59"/>
        <v/>
      </c>
    </row>
    <row r="768" spans="2:16" x14ac:dyDescent="0.2">
      <c r="B768" s="13" t="str">
        <f>IF(D768="","",COUNTA($D$5:D768))</f>
        <v/>
      </c>
      <c r="C768" s="14"/>
      <c r="D768" s="15"/>
      <c r="E768" s="16"/>
      <c r="F768" s="15"/>
      <c r="G768" s="18"/>
      <c r="H768" s="18" t="str">
        <f t="shared" si="55"/>
        <v/>
      </c>
      <c r="I768" s="18"/>
      <c r="J768" s="18" t="str">
        <f t="shared" si="56"/>
        <v/>
      </c>
      <c r="K768" s="18"/>
      <c r="L768" s="19" t="str">
        <f t="shared" si="57"/>
        <v/>
      </c>
      <c r="M768" s="18"/>
      <c r="N768" s="19" t="str">
        <f t="shared" si="58"/>
        <v/>
      </c>
      <c r="O768" s="15"/>
      <c r="P768" s="21" t="str">
        <f t="shared" si="59"/>
        <v/>
      </c>
    </row>
    <row r="769" spans="2:16" x14ac:dyDescent="0.2">
      <c r="B769" s="13" t="str">
        <f>IF(D769="","",COUNTA($D$5:D769))</f>
        <v/>
      </c>
      <c r="C769" s="14"/>
      <c r="D769" s="15"/>
      <c r="E769" s="16"/>
      <c r="F769" s="15"/>
      <c r="G769" s="18"/>
      <c r="H769" s="18" t="str">
        <f t="shared" si="55"/>
        <v/>
      </c>
      <c r="I769" s="18"/>
      <c r="J769" s="18" t="str">
        <f t="shared" si="56"/>
        <v/>
      </c>
      <c r="K769" s="18"/>
      <c r="L769" s="19" t="str">
        <f t="shared" si="57"/>
        <v/>
      </c>
      <c r="M769" s="18"/>
      <c r="N769" s="19" t="str">
        <f t="shared" si="58"/>
        <v/>
      </c>
      <c r="O769" s="15"/>
      <c r="P769" s="21" t="str">
        <f t="shared" si="59"/>
        <v/>
      </c>
    </row>
    <row r="770" spans="2:16" x14ac:dyDescent="0.2">
      <c r="B770" s="13" t="str">
        <f>IF(D770="","",COUNTA($D$5:D770))</f>
        <v/>
      </c>
      <c r="C770" s="14"/>
      <c r="D770" s="15"/>
      <c r="E770" s="16"/>
      <c r="F770" s="15"/>
      <c r="G770" s="18"/>
      <c r="H770" s="18" t="str">
        <f t="shared" si="55"/>
        <v/>
      </c>
      <c r="I770" s="18"/>
      <c r="J770" s="18" t="str">
        <f t="shared" si="56"/>
        <v/>
      </c>
      <c r="K770" s="18"/>
      <c r="L770" s="19" t="str">
        <f t="shared" si="57"/>
        <v/>
      </c>
      <c r="M770" s="18"/>
      <c r="N770" s="19" t="str">
        <f t="shared" si="58"/>
        <v/>
      </c>
      <c r="O770" s="15"/>
      <c r="P770" s="21" t="str">
        <f t="shared" si="59"/>
        <v/>
      </c>
    </row>
    <row r="771" spans="2:16" x14ac:dyDescent="0.2">
      <c r="B771" s="13" t="str">
        <f>IF(D771="","",COUNTA($D$5:D771))</f>
        <v/>
      </c>
      <c r="C771" s="14"/>
      <c r="D771" s="15"/>
      <c r="E771" s="16"/>
      <c r="F771" s="15"/>
      <c r="G771" s="18"/>
      <c r="H771" s="18" t="str">
        <f t="shared" si="55"/>
        <v/>
      </c>
      <c r="I771" s="18"/>
      <c r="J771" s="18" t="str">
        <f t="shared" si="56"/>
        <v/>
      </c>
      <c r="K771" s="18"/>
      <c r="L771" s="19" t="str">
        <f t="shared" si="57"/>
        <v/>
      </c>
      <c r="M771" s="18"/>
      <c r="N771" s="19" t="str">
        <f t="shared" si="58"/>
        <v/>
      </c>
      <c r="O771" s="15"/>
      <c r="P771" s="21" t="str">
        <f t="shared" si="59"/>
        <v/>
      </c>
    </row>
    <row r="772" spans="2:16" x14ac:dyDescent="0.2">
      <c r="B772" s="13" t="str">
        <f>IF(D772="","",COUNTA($D$5:D772))</f>
        <v/>
      </c>
      <c r="C772" s="14"/>
      <c r="D772" s="15"/>
      <c r="E772" s="16"/>
      <c r="F772" s="15"/>
      <c r="G772" s="18"/>
      <c r="H772" s="18" t="str">
        <f t="shared" si="55"/>
        <v/>
      </c>
      <c r="I772" s="18"/>
      <c r="J772" s="18" t="str">
        <f t="shared" si="56"/>
        <v/>
      </c>
      <c r="K772" s="18"/>
      <c r="L772" s="19" t="str">
        <f t="shared" si="57"/>
        <v/>
      </c>
      <c r="M772" s="18"/>
      <c r="N772" s="19" t="str">
        <f t="shared" si="58"/>
        <v/>
      </c>
      <c r="O772" s="15"/>
      <c r="P772" s="21" t="str">
        <f t="shared" si="59"/>
        <v/>
      </c>
    </row>
    <row r="773" spans="2:16" x14ac:dyDescent="0.2">
      <c r="B773" s="13" t="str">
        <f>IF(D773="","",COUNTA($D$5:D773))</f>
        <v/>
      </c>
      <c r="C773" s="14"/>
      <c r="D773" s="15"/>
      <c r="E773" s="16"/>
      <c r="F773" s="15"/>
      <c r="G773" s="18"/>
      <c r="H773" s="18" t="str">
        <f t="shared" ref="H773:H836" si="60">IF(G773="","",ROUND(G773*Cota1,2))</f>
        <v/>
      </c>
      <c r="I773" s="18"/>
      <c r="J773" s="18" t="str">
        <f t="shared" ref="J773:J836" si="61">IF(I773="","",ROUND(I773*Cota2,2))</f>
        <v/>
      </c>
      <c r="K773" s="18"/>
      <c r="L773" s="19" t="str">
        <f t="shared" ref="L773:L836" si="62">IF(K773="","",ROUND(K773*Cota1,2))</f>
        <v/>
      </c>
      <c r="M773" s="18"/>
      <c r="N773" s="19" t="str">
        <f t="shared" ref="N773:N836" si="63">IF(D773="","",N(G773)+N(H773)+N(I773)+N(J773)+N(K773)+N(M773))</f>
        <v/>
      </c>
      <c r="O773" s="15"/>
      <c r="P773" s="21" t="str">
        <f t="shared" ref="P773:P836" si="64">IF(AND(C773="",D773=""),"",TRIM(IF(OR(NOT(ISNUMBER(C773)),D773="",E773="",F773=""),"Date incomplete. ","")&amp;IF(COUNTIFS($D$5:$D$1004,D773,$F$5:$F$1004,F773)&gt;1,"Factură înregistrată de două ori. ","")&amp;IF(AND(N(G773)&lt;&gt;0,ABS(N(H773)-ROUND(G773*Cota1,2))&gt;0.05),"TVA 21% diferită de calcul. ","")&amp;IF(AND(N(I773)&lt;&gt;0,ABS(N(J773)-ROUND(I773*Cota2,2))&gt;0.05),"TVA 11% diferită de calcul. ","")&amp;IF(AND(LEFT(F773,2)="RO",O773&lt;&gt;"Da"),"Nu apare în SPV: cere furnizorului transmiterea în e-Factura. ","")))</f>
        <v/>
      </c>
    </row>
    <row r="774" spans="2:16" x14ac:dyDescent="0.2">
      <c r="B774" s="13" t="str">
        <f>IF(D774="","",COUNTA($D$5:D774))</f>
        <v/>
      </c>
      <c r="C774" s="14"/>
      <c r="D774" s="15"/>
      <c r="E774" s="16"/>
      <c r="F774" s="15"/>
      <c r="G774" s="18"/>
      <c r="H774" s="18" t="str">
        <f t="shared" si="60"/>
        <v/>
      </c>
      <c r="I774" s="18"/>
      <c r="J774" s="18" t="str">
        <f t="shared" si="61"/>
        <v/>
      </c>
      <c r="K774" s="18"/>
      <c r="L774" s="19" t="str">
        <f t="shared" si="62"/>
        <v/>
      </c>
      <c r="M774" s="18"/>
      <c r="N774" s="19" t="str">
        <f t="shared" si="63"/>
        <v/>
      </c>
      <c r="O774" s="15"/>
      <c r="P774" s="21" t="str">
        <f t="shared" si="64"/>
        <v/>
      </c>
    </row>
    <row r="775" spans="2:16" x14ac:dyDescent="0.2">
      <c r="B775" s="13" t="str">
        <f>IF(D775="","",COUNTA($D$5:D775))</f>
        <v/>
      </c>
      <c r="C775" s="14"/>
      <c r="D775" s="15"/>
      <c r="E775" s="16"/>
      <c r="F775" s="15"/>
      <c r="G775" s="18"/>
      <c r="H775" s="18" t="str">
        <f t="shared" si="60"/>
        <v/>
      </c>
      <c r="I775" s="18"/>
      <c r="J775" s="18" t="str">
        <f t="shared" si="61"/>
        <v/>
      </c>
      <c r="K775" s="18"/>
      <c r="L775" s="19" t="str">
        <f t="shared" si="62"/>
        <v/>
      </c>
      <c r="M775" s="18"/>
      <c r="N775" s="19" t="str">
        <f t="shared" si="63"/>
        <v/>
      </c>
      <c r="O775" s="15"/>
      <c r="P775" s="21" t="str">
        <f t="shared" si="64"/>
        <v/>
      </c>
    </row>
    <row r="776" spans="2:16" x14ac:dyDescent="0.2">
      <c r="B776" s="13" t="str">
        <f>IF(D776="","",COUNTA($D$5:D776))</f>
        <v/>
      </c>
      <c r="C776" s="14"/>
      <c r="D776" s="15"/>
      <c r="E776" s="16"/>
      <c r="F776" s="15"/>
      <c r="G776" s="18"/>
      <c r="H776" s="18" t="str">
        <f t="shared" si="60"/>
        <v/>
      </c>
      <c r="I776" s="18"/>
      <c r="J776" s="18" t="str">
        <f t="shared" si="61"/>
        <v/>
      </c>
      <c r="K776" s="18"/>
      <c r="L776" s="19" t="str">
        <f t="shared" si="62"/>
        <v/>
      </c>
      <c r="M776" s="18"/>
      <c r="N776" s="19" t="str">
        <f t="shared" si="63"/>
        <v/>
      </c>
      <c r="O776" s="15"/>
      <c r="P776" s="21" t="str">
        <f t="shared" si="64"/>
        <v/>
      </c>
    </row>
    <row r="777" spans="2:16" x14ac:dyDescent="0.2">
      <c r="B777" s="13" t="str">
        <f>IF(D777="","",COUNTA($D$5:D777))</f>
        <v/>
      </c>
      <c r="C777" s="14"/>
      <c r="D777" s="15"/>
      <c r="E777" s="16"/>
      <c r="F777" s="15"/>
      <c r="G777" s="18"/>
      <c r="H777" s="18" t="str">
        <f t="shared" si="60"/>
        <v/>
      </c>
      <c r="I777" s="18"/>
      <c r="J777" s="18" t="str">
        <f t="shared" si="61"/>
        <v/>
      </c>
      <c r="K777" s="18"/>
      <c r="L777" s="19" t="str">
        <f t="shared" si="62"/>
        <v/>
      </c>
      <c r="M777" s="18"/>
      <c r="N777" s="19" t="str">
        <f t="shared" si="63"/>
        <v/>
      </c>
      <c r="O777" s="15"/>
      <c r="P777" s="21" t="str">
        <f t="shared" si="64"/>
        <v/>
      </c>
    </row>
    <row r="778" spans="2:16" x14ac:dyDescent="0.2">
      <c r="B778" s="13" t="str">
        <f>IF(D778="","",COUNTA($D$5:D778))</f>
        <v/>
      </c>
      <c r="C778" s="14"/>
      <c r="D778" s="15"/>
      <c r="E778" s="16"/>
      <c r="F778" s="15"/>
      <c r="G778" s="18"/>
      <c r="H778" s="18" t="str">
        <f t="shared" si="60"/>
        <v/>
      </c>
      <c r="I778" s="18"/>
      <c r="J778" s="18" t="str">
        <f t="shared" si="61"/>
        <v/>
      </c>
      <c r="K778" s="18"/>
      <c r="L778" s="19" t="str">
        <f t="shared" si="62"/>
        <v/>
      </c>
      <c r="M778" s="18"/>
      <c r="N778" s="19" t="str">
        <f t="shared" si="63"/>
        <v/>
      </c>
      <c r="O778" s="15"/>
      <c r="P778" s="21" t="str">
        <f t="shared" si="64"/>
        <v/>
      </c>
    </row>
    <row r="779" spans="2:16" x14ac:dyDescent="0.2">
      <c r="B779" s="13" t="str">
        <f>IF(D779="","",COUNTA($D$5:D779))</f>
        <v/>
      </c>
      <c r="C779" s="14"/>
      <c r="D779" s="15"/>
      <c r="E779" s="16"/>
      <c r="F779" s="15"/>
      <c r="G779" s="18"/>
      <c r="H779" s="18" t="str">
        <f t="shared" si="60"/>
        <v/>
      </c>
      <c r="I779" s="18"/>
      <c r="J779" s="18" t="str">
        <f t="shared" si="61"/>
        <v/>
      </c>
      <c r="K779" s="18"/>
      <c r="L779" s="19" t="str">
        <f t="shared" si="62"/>
        <v/>
      </c>
      <c r="M779" s="18"/>
      <c r="N779" s="19" t="str">
        <f t="shared" si="63"/>
        <v/>
      </c>
      <c r="O779" s="15"/>
      <c r="P779" s="21" t="str">
        <f t="shared" si="64"/>
        <v/>
      </c>
    </row>
    <row r="780" spans="2:16" x14ac:dyDescent="0.2">
      <c r="B780" s="13" t="str">
        <f>IF(D780="","",COUNTA($D$5:D780))</f>
        <v/>
      </c>
      <c r="C780" s="14"/>
      <c r="D780" s="15"/>
      <c r="E780" s="16"/>
      <c r="F780" s="15"/>
      <c r="G780" s="18"/>
      <c r="H780" s="18" t="str">
        <f t="shared" si="60"/>
        <v/>
      </c>
      <c r="I780" s="18"/>
      <c r="J780" s="18" t="str">
        <f t="shared" si="61"/>
        <v/>
      </c>
      <c r="K780" s="18"/>
      <c r="L780" s="19" t="str">
        <f t="shared" si="62"/>
        <v/>
      </c>
      <c r="M780" s="18"/>
      <c r="N780" s="19" t="str">
        <f t="shared" si="63"/>
        <v/>
      </c>
      <c r="O780" s="15"/>
      <c r="P780" s="21" t="str">
        <f t="shared" si="64"/>
        <v/>
      </c>
    </row>
    <row r="781" spans="2:16" x14ac:dyDescent="0.2">
      <c r="B781" s="13" t="str">
        <f>IF(D781="","",COUNTA($D$5:D781))</f>
        <v/>
      </c>
      <c r="C781" s="14"/>
      <c r="D781" s="15"/>
      <c r="E781" s="16"/>
      <c r="F781" s="15"/>
      <c r="G781" s="18"/>
      <c r="H781" s="18" t="str">
        <f t="shared" si="60"/>
        <v/>
      </c>
      <c r="I781" s="18"/>
      <c r="J781" s="18" t="str">
        <f t="shared" si="61"/>
        <v/>
      </c>
      <c r="K781" s="18"/>
      <c r="L781" s="19" t="str">
        <f t="shared" si="62"/>
        <v/>
      </c>
      <c r="M781" s="18"/>
      <c r="N781" s="19" t="str">
        <f t="shared" si="63"/>
        <v/>
      </c>
      <c r="O781" s="15"/>
      <c r="P781" s="21" t="str">
        <f t="shared" si="64"/>
        <v/>
      </c>
    </row>
    <row r="782" spans="2:16" x14ac:dyDescent="0.2">
      <c r="B782" s="13" t="str">
        <f>IF(D782="","",COUNTA($D$5:D782))</f>
        <v/>
      </c>
      <c r="C782" s="14"/>
      <c r="D782" s="15"/>
      <c r="E782" s="16"/>
      <c r="F782" s="15"/>
      <c r="G782" s="18"/>
      <c r="H782" s="18" t="str">
        <f t="shared" si="60"/>
        <v/>
      </c>
      <c r="I782" s="18"/>
      <c r="J782" s="18" t="str">
        <f t="shared" si="61"/>
        <v/>
      </c>
      <c r="K782" s="18"/>
      <c r="L782" s="19" t="str">
        <f t="shared" si="62"/>
        <v/>
      </c>
      <c r="M782" s="18"/>
      <c r="N782" s="19" t="str">
        <f t="shared" si="63"/>
        <v/>
      </c>
      <c r="O782" s="15"/>
      <c r="P782" s="21" t="str">
        <f t="shared" si="64"/>
        <v/>
      </c>
    </row>
    <row r="783" spans="2:16" x14ac:dyDescent="0.2">
      <c r="B783" s="13" t="str">
        <f>IF(D783="","",COUNTA($D$5:D783))</f>
        <v/>
      </c>
      <c r="C783" s="14"/>
      <c r="D783" s="15"/>
      <c r="E783" s="16"/>
      <c r="F783" s="15"/>
      <c r="G783" s="18"/>
      <c r="H783" s="18" t="str">
        <f t="shared" si="60"/>
        <v/>
      </c>
      <c r="I783" s="18"/>
      <c r="J783" s="18" t="str">
        <f t="shared" si="61"/>
        <v/>
      </c>
      <c r="K783" s="18"/>
      <c r="L783" s="19" t="str">
        <f t="shared" si="62"/>
        <v/>
      </c>
      <c r="M783" s="18"/>
      <c r="N783" s="19" t="str">
        <f t="shared" si="63"/>
        <v/>
      </c>
      <c r="O783" s="15"/>
      <c r="P783" s="21" t="str">
        <f t="shared" si="64"/>
        <v/>
      </c>
    </row>
    <row r="784" spans="2:16" x14ac:dyDescent="0.2">
      <c r="B784" s="13" t="str">
        <f>IF(D784="","",COUNTA($D$5:D784))</f>
        <v/>
      </c>
      <c r="C784" s="14"/>
      <c r="D784" s="15"/>
      <c r="E784" s="16"/>
      <c r="F784" s="15"/>
      <c r="G784" s="18"/>
      <c r="H784" s="18" t="str">
        <f t="shared" si="60"/>
        <v/>
      </c>
      <c r="I784" s="18"/>
      <c r="J784" s="18" t="str">
        <f t="shared" si="61"/>
        <v/>
      </c>
      <c r="K784" s="18"/>
      <c r="L784" s="19" t="str">
        <f t="shared" si="62"/>
        <v/>
      </c>
      <c r="M784" s="18"/>
      <c r="N784" s="19" t="str">
        <f t="shared" si="63"/>
        <v/>
      </c>
      <c r="O784" s="15"/>
      <c r="P784" s="21" t="str">
        <f t="shared" si="64"/>
        <v/>
      </c>
    </row>
    <row r="785" spans="2:16" x14ac:dyDescent="0.2">
      <c r="B785" s="13" t="str">
        <f>IF(D785="","",COUNTA($D$5:D785))</f>
        <v/>
      </c>
      <c r="C785" s="14"/>
      <c r="D785" s="15"/>
      <c r="E785" s="16"/>
      <c r="F785" s="15"/>
      <c r="G785" s="18"/>
      <c r="H785" s="18" t="str">
        <f t="shared" si="60"/>
        <v/>
      </c>
      <c r="I785" s="18"/>
      <c r="J785" s="18" t="str">
        <f t="shared" si="61"/>
        <v/>
      </c>
      <c r="K785" s="18"/>
      <c r="L785" s="19" t="str">
        <f t="shared" si="62"/>
        <v/>
      </c>
      <c r="M785" s="18"/>
      <c r="N785" s="19" t="str">
        <f t="shared" si="63"/>
        <v/>
      </c>
      <c r="O785" s="15"/>
      <c r="P785" s="21" t="str">
        <f t="shared" si="64"/>
        <v/>
      </c>
    </row>
    <row r="786" spans="2:16" x14ac:dyDescent="0.2">
      <c r="B786" s="13" t="str">
        <f>IF(D786="","",COUNTA($D$5:D786))</f>
        <v/>
      </c>
      <c r="C786" s="14"/>
      <c r="D786" s="15"/>
      <c r="E786" s="16"/>
      <c r="F786" s="15"/>
      <c r="G786" s="18"/>
      <c r="H786" s="18" t="str">
        <f t="shared" si="60"/>
        <v/>
      </c>
      <c r="I786" s="18"/>
      <c r="J786" s="18" t="str">
        <f t="shared" si="61"/>
        <v/>
      </c>
      <c r="K786" s="18"/>
      <c r="L786" s="19" t="str">
        <f t="shared" si="62"/>
        <v/>
      </c>
      <c r="M786" s="18"/>
      <c r="N786" s="19" t="str">
        <f t="shared" si="63"/>
        <v/>
      </c>
      <c r="O786" s="15"/>
      <c r="P786" s="21" t="str">
        <f t="shared" si="64"/>
        <v/>
      </c>
    </row>
    <row r="787" spans="2:16" x14ac:dyDescent="0.2">
      <c r="B787" s="13" t="str">
        <f>IF(D787="","",COUNTA($D$5:D787))</f>
        <v/>
      </c>
      <c r="C787" s="14"/>
      <c r="D787" s="15"/>
      <c r="E787" s="16"/>
      <c r="F787" s="15"/>
      <c r="G787" s="18"/>
      <c r="H787" s="18" t="str">
        <f t="shared" si="60"/>
        <v/>
      </c>
      <c r="I787" s="18"/>
      <c r="J787" s="18" t="str">
        <f t="shared" si="61"/>
        <v/>
      </c>
      <c r="K787" s="18"/>
      <c r="L787" s="19" t="str">
        <f t="shared" si="62"/>
        <v/>
      </c>
      <c r="M787" s="18"/>
      <c r="N787" s="19" t="str">
        <f t="shared" si="63"/>
        <v/>
      </c>
      <c r="O787" s="15"/>
      <c r="P787" s="21" t="str">
        <f t="shared" si="64"/>
        <v/>
      </c>
    </row>
    <row r="788" spans="2:16" x14ac:dyDescent="0.2">
      <c r="B788" s="13" t="str">
        <f>IF(D788="","",COUNTA($D$5:D788))</f>
        <v/>
      </c>
      <c r="C788" s="14"/>
      <c r="D788" s="15"/>
      <c r="E788" s="16"/>
      <c r="F788" s="15"/>
      <c r="G788" s="18"/>
      <c r="H788" s="18" t="str">
        <f t="shared" si="60"/>
        <v/>
      </c>
      <c r="I788" s="18"/>
      <c r="J788" s="18" t="str">
        <f t="shared" si="61"/>
        <v/>
      </c>
      <c r="K788" s="18"/>
      <c r="L788" s="19" t="str">
        <f t="shared" si="62"/>
        <v/>
      </c>
      <c r="M788" s="18"/>
      <c r="N788" s="19" t="str">
        <f t="shared" si="63"/>
        <v/>
      </c>
      <c r="O788" s="15"/>
      <c r="P788" s="21" t="str">
        <f t="shared" si="64"/>
        <v/>
      </c>
    </row>
    <row r="789" spans="2:16" x14ac:dyDescent="0.2">
      <c r="B789" s="13" t="str">
        <f>IF(D789="","",COUNTA($D$5:D789))</f>
        <v/>
      </c>
      <c r="C789" s="14"/>
      <c r="D789" s="15"/>
      <c r="E789" s="16"/>
      <c r="F789" s="15"/>
      <c r="G789" s="18"/>
      <c r="H789" s="18" t="str">
        <f t="shared" si="60"/>
        <v/>
      </c>
      <c r="I789" s="18"/>
      <c r="J789" s="18" t="str">
        <f t="shared" si="61"/>
        <v/>
      </c>
      <c r="K789" s="18"/>
      <c r="L789" s="19" t="str">
        <f t="shared" si="62"/>
        <v/>
      </c>
      <c r="M789" s="18"/>
      <c r="N789" s="19" t="str">
        <f t="shared" si="63"/>
        <v/>
      </c>
      <c r="O789" s="15"/>
      <c r="P789" s="21" t="str">
        <f t="shared" si="64"/>
        <v/>
      </c>
    </row>
    <row r="790" spans="2:16" x14ac:dyDescent="0.2">
      <c r="B790" s="13" t="str">
        <f>IF(D790="","",COUNTA($D$5:D790))</f>
        <v/>
      </c>
      <c r="C790" s="14"/>
      <c r="D790" s="15"/>
      <c r="E790" s="16"/>
      <c r="F790" s="15"/>
      <c r="G790" s="18"/>
      <c r="H790" s="18" t="str">
        <f t="shared" si="60"/>
        <v/>
      </c>
      <c r="I790" s="18"/>
      <c r="J790" s="18" t="str">
        <f t="shared" si="61"/>
        <v/>
      </c>
      <c r="K790" s="18"/>
      <c r="L790" s="19" t="str">
        <f t="shared" si="62"/>
        <v/>
      </c>
      <c r="M790" s="18"/>
      <c r="N790" s="19" t="str">
        <f t="shared" si="63"/>
        <v/>
      </c>
      <c r="O790" s="15"/>
      <c r="P790" s="21" t="str">
        <f t="shared" si="64"/>
        <v/>
      </c>
    </row>
    <row r="791" spans="2:16" x14ac:dyDescent="0.2">
      <c r="B791" s="13" t="str">
        <f>IF(D791="","",COUNTA($D$5:D791))</f>
        <v/>
      </c>
      <c r="C791" s="14"/>
      <c r="D791" s="15"/>
      <c r="E791" s="16"/>
      <c r="F791" s="15"/>
      <c r="G791" s="18"/>
      <c r="H791" s="18" t="str">
        <f t="shared" si="60"/>
        <v/>
      </c>
      <c r="I791" s="18"/>
      <c r="J791" s="18" t="str">
        <f t="shared" si="61"/>
        <v/>
      </c>
      <c r="K791" s="18"/>
      <c r="L791" s="19" t="str">
        <f t="shared" si="62"/>
        <v/>
      </c>
      <c r="M791" s="18"/>
      <c r="N791" s="19" t="str">
        <f t="shared" si="63"/>
        <v/>
      </c>
      <c r="O791" s="15"/>
      <c r="P791" s="21" t="str">
        <f t="shared" si="64"/>
        <v/>
      </c>
    </row>
    <row r="792" spans="2:16" x14ac:dyDescent="0.2">
      <c r="B792" s="13" t="str">
        <f>IF(D792="","",COUNTA($D$5:D792))</f>
        <v/>
      </c>
      <c r="C792" s="14"/>
      <c r="D792" s="15"/>
      <c r="E792" s="16"/>
      <c r="F792" s="15"/>
      <c r="G792" s="18"/>
      <c r="H792" s="18" t="str">
        <f t="shared" si="60"/>
        <v/>
      </c>
      <c r="I792" s="18"/>
      <c r="J792" s="18" t="str">
        <f t="shared" si="61"/>
        <v/>
      </c>
      <c r="K792" s="18"/>
      <c r="L792" s="19" t="str">
        <f t="shared" si="62"/>
        <v/>
      </c>
      <c r="M792" s="18"/>
      <c r="N792" s="19" t="str">
        <f t="shared" si="63"/>
        <v/>
      </c>
      <c r="O792" s="15"/>
      <c r="P792" s="21" t="str">
        <f t="shared" si="64"/>
        <v/>
      </c>
    </row>
    <row r="793" spans="2:16" x14ac:dyDescent="0.2">
      <c r="B793" s="13" t="str">
        <f>IF(D793="","",COUNTA($D$5:D793))</f>
        <v/>
      </c>
      <c r="C793" s="14"/>
      <c r="D793" s="15"/>
      <c r="E793" s="16"/>
      <c r="F793" s="15"/>
      <c r="G793" s="18"/>
      <c r="H793" s="18" t="str">
        <f t="shared" si="60"/>
        <v/>
      </c>
      <c r="I793" s="18"/>
      <c r="J793" s="18" t="str">
        <f t="shared" si="61"/>
        <v/>
      </c>
      <c r="K793" s="18"/>
      <c r="L793" s="19" t="str">
        <f t="shared" si="62"/>
        <v/>
      </c>
      <c r="M793" s="18"/>
      <c r="N793" s="19" t="str">
        <f t="shared" si="63"/>
        <v/>
      </c>
      <c r="O793" s="15"/>
      <c r="P793" s="21" t="str">
        <f t="shared" si="64"/>
        <v/>
      </c>
    </row>
    <row r="794" spans="2:16" x14ac:dyDescent="0.2">
      <c r="B794" s="13" t="str">
        <f>IF(D794="","",COUNTA($D$5:D794))</f>
        <v/>
      </c>
      <c r="C794" s="14"/>
      <c r="D794" s="15"/>
      <c r="E794" s="16"/>
      <c r="F794" s="15"/>
      <c r="G794" s="18"/>
      <c r="H794" s="18" t="str">
        <f t="shared" si="60"/>
        <v/>
      </c>
      <c r="I794" s="18"/>
      <c r="J794" s="18" t="str">
        <f t="shared" si="61"/>
        <v/>
      </c>
      <c r="K794" s="18"/>
      <c r="L794" s="19" t="str">
        <f t="shared" si="62"/>
        <v/>
      </c>
      <c r="M794" s="18"/>
      <c r="N794" s="19" t="str">
        <f t="shared" si="63"/>
        <v/>
      </c>
      <c r="O794" s="15"/>
      <c r="P794" s="21" t="str">
        <f t="shared" si="64"/>
        <v/>
      </c>
    </row>
    <row r="795" spans="2:16" x14ac:dyDescent="0.2">
      <c r="B795" s="13" t="str">
        <f>IF(D795="","",COUNTA($D$5:D795))</f>
        <v/>
      </c>
      <c r="C795" s="14"/>
      <c r="D795" s="15"/>
      <c r="E795" s="16"/>
      <c r="F795" s="15"/>
      <c r="G795" s="18"/>
      <c r="H795" s="18" t="str">
        <f t="shared" si="60"/>
        <v/>
      </c>
      <c r="I795" s="18"/>
      <c r="J795" s="18" t="str">
        <f t="shared" si="61"/>
        <v/>
      </c>
      <c r="K795" s="18"/>
      <c r="L795" s="19" t="str">
        <f t="shared" si="62"/>
        <v/>
      </c>
      <c r="M795" s="18"/>
      <c r="N795" s="19" t="str">
        <f t="shared" si="63"/>
        <v/>
      </c>
      <c r="O795" s="15"/>
      <c r="P795" s="21" t="str">
        <f t="shared" si="64"/>
        <v/>
      </c>
    </row>
    <row r="796" spans="2:16" x14ac:dyDescent="0.2">
      <c r="B796" s="13" t="str">
        <f>IF(D796="","",COUNTA($D$5:D796))</f>
        <v/>
      </c>
      <c r="C796" s="14"/>
      <c r="D796" s="15"/>
      <c r="E796" s="16"/>
      <c r="F796" s="15"/>
      <c r="G796" s="18"/>
      <c r="H796" s="18" t="str">
        <f t="shared" si="60"/>
        <v/>
      </c>
      <c r="I796" s="18"/>
      <c r="J796" s="18" t="str">
        <f t="shared" si="61"/>
        <v/>
      </c>
      <c r="K796" s="18"/>
      <c r="L796" s="19" t="str">
        <f t="shared" si="62"/>
        <v/>
      </c>
      <c r="M796" s="18"/>
      <c r="N796" s="19" t="str">
        <f t="shared" si="63"/>
        <v/>
      </c>
      <c r="O796" s="15"/>
      <c r="P796" s="21" t="str">
        <f t="shared" si="64"/>
        <v/>
      </c>
    </row>
    <row r="797" spans="2:16" x14ac:dyDescent="0.2">
      <c r="B797" s="13" t="str">
        <f>IF(D797="","",COUNTA($D$5:D797))</f>
        <v/>
      </c>
      <c r="C797" s="14"/>
      <c r="D797" s="15"/>
      <c r="E797" s="16"/>
      <c r="F797" s="15"/>
      <c r="G797" s="18"/>
      <c r="H797" s="18" t="str">
        <f t="shared" si="60"/>
        <v/>
      </c>
      <c r="I797" s="18"/>
      <c r="J797" s="18" t="str">
        <f t="shared" si="61"/>
        <v/>
      </c>
      <c r="K797" s="18"/>
      <c r="L797" s="19" t="str">
        <f t="shared" si="62"/>
        <v/>
      </c>
      <c r="M797" s="18"/>
      <c r="N797" s="19" t="str">
        <f t="shared" si="63"/>
        <v/>
      </c>
      <c r="O797" s="15"/>
      <c r="P797" s="21" t="str">
        <f t="shared" si="64"/>
        <v/>
      </c>
    </row>
    <row r="798" spans="2:16" x14ac:dyDescent="0.2">
      <c r="B798" s="13" t="str">
        <f>IF(D798="","",COUNTA($D$5:D798))</f>
        <v/>
      </c>
      <c r="C798" s="14"/>
      <c r="D798" s="15"/>
      <c r="E798" s="16"/>
      <c r="F798" s="15"/>
      <c r="G798" s="18"/>
      <c r="H798" s="18" t="str">
        <f t="shared" si="60"/>
        <v/>
      </c>
      <c r="I798" s="18"/>
      <c r="J798" s="18" t="str">
        <f t="shared" si="61"/>
        <v/>
      </c>
      <c r="K798" s="18"/>
      <c r="L798" s="19" t="str">
        <f t="shared" si="62"/>
        <v/>
      </c>
      <c r="M798" s="18"/>
      <c r="N798" s="19" t="str">
        <f t="shared" si="63"/>
        <v/>
      </c>
      <c r="O798" s="15"/>
      <c r="P798" s="21" t="str">
        <f t="shared" si="64"/>
        <v/>
      </c>
    </row>
    <row r="799" spans="2:16" x14ac:dyDescent="0.2">
      <c r="B799" s="13" t="str">
        <f>IF(D799="","",COUNTA($D$5:D799))</f>
        <v/>
      </c>
      <c r="C799" s="14"/>
      <c r="D799" s="15"/>
      <c r="E799" s="16"/>
      <c r="F799" s="15"/>
      <c r="G799" s="18"/>
      <c r="H799" s="18" t="str">
        <f t="shared" si="60"/>
        <v/>
      </c>
      <c r="I799" s="18"/>
      <c r="J799" s="18" t="str">
        <f t="shared" si="61"/>
        <v/>
      </c>
      <c r="K799" s="18"/>
      <c r="L799" s="19" t="str">
        <f t="shared" si="62"/>
        <v/>
      </c>
      <c r="M799" s="18"/>
      <c r="N799" s="19" t="str">
        <f t="shared" si="63"/>
        <v/>
      </c>
      <c r="O799" s="15"/>
      <c r="P799" s="21" t="str">
        <f t="shared" si="64"/>
        <v/>
      </c>
    </row>
    <row r="800" spans="2:16" x14ac:dyDescent="0.2">
      <c r="B800" s="13" t="str">
        <f>IF(D800="","",COUNTA($D$5:D800))</f>
        <v/>
      </c>
      <c r="C800" s="14"/>
      <c r="D800" s="15"/>
      <c r="E800" s="16"/>
      <c r="F800" s="15"/>
      <c r="G800" s="18"/>
      <c r="H800" s="18" t="str">
        <f t="shared" si="60"/>
        <v/>
      </c>
      <c r="I800" s="18"/>
      <c r="J800" s="18" t="str">
        <f t="shared" si="61"/>
        <v/>
      </c>
      <c r="K800" s="18"/>
      <c r="L800" s="19" t="str">
        <f t="shared" si="62"/>
        <v/>
      </c>
      <c r="M800" s="18"/>
      <c r="N800" s="19" t="str">
        <f t="shared" si="63"/>
        <v/>
      </c>
      <c r="O800" s="15"/>
      <c r="P800" s="21" t="str">
        <f t="shared" si="64"/>
        <v/>
      </c>
    </row>
    <row r="801" spans="2:16" x14ac:dyDescent="0.2">
      <c r="B801" s="13" t="str">
        <f>IF(D801="","",COUNTA($D$5:D801))</f>
        <v/>
      </c>
      <c r="C801" s="14"/>
      <c r="D801" s="15"/>
      <c r="E801" s="16"/>
      <c r="F801" s="15"/>
      <c r="G801" s="18"/>
      <c r="H801" s="18" t="str">
        <f t="shared" si="60"/>
        <v/>
      </c>
      <c r="I801" s="18"/>
      <c r="J801" s="18" t="str">
        <f t="shared" si="61"/>
        <v/>
      </c>
      <c r="K801" s="18"/>
      <c r="L801" s="19" t="str">
        <f t="shared" si="62"/>
        <v/>
      </c>
      <c r="M801" s="18"/>
      <c r="N801" s="19" t="str">
        <f t="shared" si="63"/>
        <v/>
      </c>
      <c r="O801" s="15"/>
      <c r="P801" s="21" t="str">
        <f t="shared" si="64"/>
        <v/>
      </c>
    </row>
    <row r="802" spans="2:16" x14ac:dyDescent="0.2">
      <c r="B802" s="13" t="str">
        <f>IF(D802="","",COUNTA($D$5:D802))</f>
        <v/>
      </c>
      <c r="C802" s="14"/>
      <c r="D802" s="15"/>
      <c r="E802" s="16"/>
      <c r="F802" s="15"/>
      <c r="G802" s="18"/>
      <c r="H802" s="18" t="str">
        <f t="shared" si="60"/>
        <v/>
      </c>
      <c r="I802" s="18"/>
      <c r="J802" s="18" t="str">
        <f t="shared" si="61"/>
        <v/>
      </c>
      <c r="K802" s="18"/>
      <c r="L802" s="19" t="str">
        <f t="shared" si="62"/>
        <v/>
      </c>
      <c r="M802" s="18"/>
      <c r="N802" s="19" t="str">
        <f t="shared" si="63"/>
        <v/>
      </c>
      <c r="O802" s="15"/>
      <c r="P802" s="21" t="str">
        <f t="shared" si="64"/>
        <v/>
      </c>
    </row>
    <row r="803" spans="2:16" x14ac:dyDescent="0.2">
      <c r="B803" s="13" t="str">
        <f>IF(D803="","",COUNTA($D$5:D803))</f>
        <v/>
      </c>
      <c r="C803" s="14"/>
      <c r="D803" s="15"/>
      <c r="E803" s="16"/>
      <c r="F803" s="15"/>
      <c r="G803" s="18"/>
      <c r="H803" s="18" t="str">
        <f t="shared" si="60"/>
        <v/>
      </c>
      <c r="I803" s="18"/>
      <c r="J803" s="18" t="str">
        <f t="shared" si="61"/>
        <v/>
      </c>
      <c r="K803" s="18"/>
      <c r="L803" s="19" t="str">
        <f t="shared" si="62"/>
        <v/>
      </c>
      <c r="M803" s="18"/>
      <c r="N803" s="19" t="str">
        <f t="shared" si="63"/>
        <v/>
      </c>
      <c r="O803" s="15"/>
      <c r="P803" s="21" t="str">
        <f t="shared" si="64"/>
        <v/>
      </c>
    </row>
    <row r="804" spans="2:16" x14ac:dyDescent="0.2">
      <c r="B804" s="13" t="str">
        <f>IF(D804="","",COUNTA($D$5:D804))</f>
        <v/>
      </c>
      <c r="C804" s="14"/>
      <c r="D804" s="15"/>
      <c r="E804" s="16"/>
      <c r="F804" s="15"/>
      <c r="G804" s="18"/>
      <c r="H804" s="18" t="str">
        <f t="shared" si="60"/>
        <v/>
      </c>
      <c r="I804" s="18"/>
      <c r="J804" s="18" t="str">
        <f t="shared" si="61"/>
        <v/>
      </c>
      <c r="K804" s="18"/>
      <c r="L804" s="19" t="str">
        <f t="shared" si="62"/>
        <v/>
      </c>
      <c r="M804" s="18"/>
      <c r="N804" s="19" t="str">
        <f t="shared" si="63"/>
        <v/>
      </c>
      <c r="O804" s="15"/>
      <c r="P804" s="21" t="str">
        <f t="shared" si="64"/>
        <v/>
      </c>
    </row>
    <row r="805" spans="2:16" x14ac:dyDescent="0.2">
      <c r="B805" s="13" t="str">
        <f>IF(D805="","",COUNTA($D$5:D805))</f>
        <v/>
      </c>
      <c r="C805" s="14"/>
      <c r="D805" s="15"/>
      <c r="E805" s="16"/>
      <c r="F805" s="15"/>
      <c r="G805" s="18"/>
      <c r="H805" s="18" t="str">
        <f t="shared" si="60"/>
        <v/>
      </c>
      <c r="I805" s="18"/>
      <c r="J805" s="18" t="str">
        <f t="shared" si="61"/>
        <v/>
      </c>
      <c r="K805" s="18"/>
      <c r="L805" s="19" t="str">
        <f t="shared" si="62"/>
        <v/>
      </c>
      <c r="M805" s="18"/>
      <c r="N805" s="19" t="str">
        <f t="shared" si="63"/>
        <v/>
      </c>
      <c r="O805" s="15"/>
      <c r="P805" s="21" t="str">
        <f t="shared" si="64"/>
        <v/>
      </c>
    </row>
    <row r="806" spans="2:16" x14ac:dyDescent="0.2">
      <c r="B806" s="13" t="str">
        <f>IF(D806="","",COUNTA($D$5:D806))</f>
        <v/>
      </c>
      <c r="C806" s="14"/>
      <c r="D806" s="15"/>
      <c r="E806" s="16"/>
      <c r="F806" s="15"/>
      <c r="G806" s="18"/>
      <c r="H806" s="18" t="str">
        <f t="shared" si="60"/>
        <v/>
      </c>
      <c r="I806" s="18"/>
      <c r="J806" s="18" t="str">
        <f t="shared" si="61"/>
        <v/>
      </c>
      <c r="K806" s="18"/>
      <c r="L806" s="19" t="str">
        <f t="shared" si="62"/>
        <v/>
      </c>
      <c r="M806" s="18"/>
      <c r="N806" s="19" t="str">
        <f t="shared" si="63"/>
        <v/>
      </c>
      <c r="O806" s="15"/>
      <c r="P806" s="21" t="str">
        <f t="shared" si="64"/>
        <v/>
      </c>
    </row>
    <row r="807" spans="2:16" x14ac:dyDescent="0.2">
      <c r="B807" s="13" t="str">
        <f>IF(D807="","",COUNTA($D$5:D807))</f>
        <v/>
      </c>
      <c r="C807" s="14"/>
      <c r="D807" s="15"/>
      <c r="E807" s="16"/>
      <c r="F807" s="15"/>
      <c r="G807" s="18"/>
      <c r="H807" s="18" t="str">
        <f t="shared" si="60"/>
        <v/>
      </c>
      <c r="I807" s="18"/>
      <c r="J807" s="18" t="str">
        <f t="shared" si="61"/>
        <v/>
      </c>
      <c r="K807" s="18"/>
      <c r="L807" s="19" t="str">
        <f t="shared" si="62"/>
        <v/>
      </c>
      <c r="M807" s="18"/>
      <c r="N807" s="19" t="str">
        <f t="shared" si="63"/>
        <v/>
      </c>
      <c r="O807" s="15"/>
      <c r="P807" s="21" t="str">
        <f t="shared" si="64"/>
        <v/>
      </c>
    </row>
    <row r="808" spans="2:16" x14ac:dyDescent="0.2">
      <c r="B808" s="13" t="str">
        <f>IF(D808="","",COUNTA($D$5:D808))</f>
        <v/>
      </c>
      <c r="C808" s="14"/>
      <c r="D808" s="15"/>
      <c r="E808" s="16"/>
      <c r="F808" s="15"/>
      <c r="G808" s="18"/>
      <c r="H808" s="18" t="str">
        <f t="shared" si="60"/>
        <v/>
      </c>
      <c r="I808" s="18"/>
      <c r="J808" s="18" t="str">
        <f t="shared" si="61"/>
        <v/>
      </c>
      <c r="K808" s="18"/>
      <c r="L808" s="19" t="str">
        <f t="shared" si="62"/>
        <v/>
      </c>
      <c r="M808" s="18"/>
      <c r="N808" s="19" t="str">
        <f t="shared" si="63"/>
        <v/>
      </c>
      <c r="O808" s="15"/>
      <c r="P808" s="21" t="str">
        <f t="shared" si="64"/>
        <v/>
      </c>
    </row>
    <row r="809" spans="2:16" x14ac:dyDescent="0.2">
      <c r="B809" s="13" t="str">
        <f>IF(D809="","",COUNTA($D$5:D809))</f>
        <v/>
      </c>
      <c r="C809" s="14"/>
      <c r="D809" s="15"/>
      <c r="E809" s="16"/>
      <c r="F809" s="15"/>
      <c r="G809" s="18"/>
      <c r="H809" s="18" t="str">
        <f t="shared" si="60"/>
        <v/>
      </c>
      <c r="I809" s="18"/>
      <c r="J809" s="18" t="str">
        <f t="shared" si="61"/>
        <v/>
      </c>
      <c r="K809" s="18"/>
      <c r="L809" s="19" t="str">
        <f t="shared" si="62"/>
        <v/>
      </c>
      <c r="M809" s="18"/>
      <c r="N809" s="19" t="str">
        <f t="shared" si="63"/>
        <v/>
      </c>
      <c r="O809" s="15"/>
      <c r="P809" s="21" t="str">
        <f t="shared" si="64"/>
        <v/>
      </c>
    </row>
    <row r="810" spans="2:16" x14ac:dyDescent="0.2">
      <c r="B810" s="13" t="str">
        <f>IF(D810="","",COUNTA($D$5:D810))</f>
        <v/>
      </c>
      <c r="C810" s="14"/>
      <c r="D810" s="15"/>
      <c r="E810" s="16"/>
      <c r="F810" s="15"/>
      <c r="G810" s="18"/>
      <c r="H810" s="18" t="str">
        <f t="shared" si="60"/>
        <v/>
      </c>
      <c r="I810" s="18"/>
      <c r="J810" s="18" t="str">
        <f t="shared" si="61"/>
        <v/>
      </c>
      <c r="K810" s="18"/>
      <c r="L810" s="19" t="str">
        <f t="shared" si="62"/>
        <v/>
      </c>
      <c r="M810" s="18"/>
      <c r="N810" s="19" t="str">
        <f t="shared" si="63"/>
        <v/>
      </c>
      <c r="O810" s="15"/>
      <c r="P810" s="21" t="str">
        <f t="shared" si="64"/>
        <v/>
      </c>
    </row>
    <row r="811" spans="2:16" x14ac:dyDescent="0.2">
      <c r="B811" s="13" t="str">
        <f>IF(D811="","",COUNTA($D$5:D811))</f>
        <v/>
      </c>
      <c r="C811" s="14"/>
      <c r="D811" s="15"/>
      <c r="E811" s="16"/>
      <c r="F811" s="15"/>
      <c r="G811" s="18"/>
      <c r="H811" s="18" t="str">
        <f t="shared" si="60"/>
        <v/>
      </c>
      <c r="I811" s="18"/>
      <c r="J811" s="18" t="str">
        <f t="shared" si="61"/>
        <v/>
      </c>
      <c r="K811" s="18"/>
      <c r="L811" s="19" t="str">
        <f t="shared" si="62"/>
        <v/>
      </c>
      <c r="M811" s="18"/>
      <c r="N811" s="19" t="str">
        <f t="shared" si="63"/>
        <v/>
      </c>
      <c r="O811" s="15"/>
      <c r="P811" s="21" t="str">
        <f t="shared" si="64"/>
        <v/>
      </c>
    </row>
    <row r="812" spans="2:16" x14ac:dyDescent="0.2">
      <c r="B812" s="13" t="str">
        <f>IF(D812="","",COUNTA($D$5:D812))</f>
        <v/>
      </c>
      <c r="C812" s="14"/>
      <c r="D812" s="15"/>
      <c r="E812" s="16"/>
      <c r="F812" s="15"/>
      <c r="G812" s="18"/>
      <c r="H812" s="18" t="str">
        <f t="shared" si="60"/>
        <v/>
      </c>
      <c r="I812" s="18"/>
      <c r="J812" s="18" t="str">
        <f t="shared" si="61"/>
        <v/>
      </c>
      <c r="K812" s="18"/>
      <c r="L812" s="19" t="str">
        <f t="shared" si="62"/>
        <v/>
      </c>
      <c r="M812" s="18"/>
      <c r="N812" s="19" t="str">
        <f t="shared" si="63"/>
        <v/>
      </c>
      <c r="O812" s="15"/>
      <c r="P812" s="21" t="str">
        <f t="shared" si="64"/>
        <v/>
      </c>
    </row>
    <row r="813" spans="2:16" x14ac:dyDescent="0.2">
      <c r="B813" s="13" t="str">
        <f>IF(D813="","",COUNTA($D$5:D813))</f>
        <v/>
      </c>
      <c r="C813" s="14"/>
      <c r="D813" s="15"/>
      <c r="E813" s="16"/>
      <c r="F813" s="15"/>
      <c r="G813" s="18"/>
      <c r="H813" s="18" t="str">
        <f t="shared" si="60"/>
        <v/>
      </c>
      <c r="I813" s="18"/>
      <c r="J813" s="18" t="str">
        <f t="shared" si="61"/>
        <v/>
      </c>
      <c r="K813" s="18"/>
      <c r="L813" s="19" t="str">
        <f t="shared" si="62"/>
        <v/>
      </c>
      <c r="M813" s="18"/>
      <c r="N813" s="19" t="str">
        <f t="shared" si="63"/>
        <v/>
      </c>
      <c r="O813" s="15"/>
      <c r="P813" s="21" t="str">
        <f t="shared" si="64"/>
        <v/>
      </c>
    </row>
    <row r="814" spans="2:16" x14ac:dyDescent="0.2">
      <c r="B814" s="13" t="str">
        <f>IF(D814="","",COUNTA($D$5:D814))</f>
        <v/>
      </c>
      <c r="C814" s="14"/>
      <c r="D814" s="15"/>
      <c r="E814" s="16"/>
      <c r="F814" s="15"/>
      <c r="G814" s="18"/>
      <c r="H814" s="18" t="str">
        <f t="shared" si="60"/>
        <v/>
      </c>
      <c r="I814" s="18"/>
      <c r="J814" s="18" t="str">
        <f t="shared" si="61"/>
        <v/>
      </c>
      <c r="K814" s="18"/>
      <c r="L814" s="19" t="str">
        <f t="shared" si="62"/>
        <v/>
      </c>
      <c r="M814" s="18"/>
      <c r="N814" s="19" t="str">
        <f t="shared" si="63"/>
        <v/>
      </c>
      <c r="O814" s="15"/>
      <c r="P814" s="21" t="str">
        <f t="shared" si="64"/>
        <v/>
      </c>
    </row>
    <row r="815" spans="2:16" x14ac:dyDescent="0.2">
      <c r="B815" s="13" t="str">
        <f>IF(D815="","",COUNTA($D$5:D815))</f>
        <v/>
      </c>
      <c r="C815" s="14"/>
      <c r="D815" s="15"/>
      <c r="E815" s="16"/>
      <c r="F815" s="15"/>
      <c r="G815" s="18"/>
      <c r="H815" s="18" t="str">
        <f t="shared" si="60"/>
        <v/>
      </c>
      <c r="I815" s="18"/>
      <c r="J815" s="18" t="str">
        <f t="shared" si="61"/>
        <v/>
      </c>
      <c r="K815" s="18"/>
      <c r="L815" s="19" t="str">
        <f t="shared" si="62"/>
        <v/>
      </c>
      <c r="M815" s="18"/>
      <c r="N815" s="19" t="str">
        <f t="shared" si="63"/>
        <v/>
      </c>
      <c r="O815" s="15"/>
      <c r="P815" s="21" t="str">
        <f t="shared" si="64"/>
        <v/>
      </c>
    </row>
    <row r="816" spans="2:16" x14ac:dyDescent="0.2">
      <c r="B816" s="13" t="str">
        <f>IF(D816="","",COUNTA($D$5:D816))</f>
        <v/>
      </c>
      <c r="C816" s="14"/>
      <c r="D816" s="15"/>
      <c r="E816" s="16"/>
      <c r="F816" s="15"/>
      <c r="G816" s="18"/>
      <c r="H816" s="18" t="str">
        <f t="shared" si="60"/>
        <v/>
      </c>
      <c r="I816" s="18"/>
      <c r="J816" s="18" t="str">
        <f t="shared" si="61"/>
        <v/>
      </c>
      <c r="K816" s="18"/>
      <c r="L816" s="19" t="str">
        <f t="shared" si="62"/>
        <v/>
      </c>
      <c r="M816" s="18"/>
      <c r="N816" s="19" t="str">
        <f t="shared" si="63"/>
        <v/>
      </c>
      <c r="O816" s="15"/>
      <c r="P816" s="21" t="str">
        <f t="shared" si="64"/>
        <v/>
      </c>
    </row>
    <row r="817" spans="2:16" x14ac:dyDescent="0.2">
      <c r="B817" s="13" t="str">
        <f>IF(D817="","",COUNTA($D$5:D817))</f>
        <v/>
      </c>
      <c r="C817" s="14"/>
      <c r="D817" s="15"/>
      <c r="E817" s="16"/>
      <c r="F817" s="15"/>
      <c r="G817" s="18"/>
      <c r="H817" s="18" t="str">
        <f t="shared" si="60"/>
        <v/>
      </c>
      <c r="I817" s="18"/>
      <c r="J817" s="18" t="str">
        <f t="shared" si="61"/>
        <v/>
      </c>
      <c r="K817" s="18"/>
      <c r="L817" s="19" t="str">
        <f t="shared" si="62"/>
        <v/>
      </c>
      <c r="M817" s="18"/>
      <c r="N817" s="19" t="str">
        <f t="shared" si="63"/>
        <v/>
      </c>
      <c r="O817" s="15"/>
      <c r="P817" s="21" t="str">
        <f t="shared" si="64"/>
        <v/>
      </c>
    </row>
    <row r="818" spans="2:16" x14ac:dyDescent="0.2">
      <c r="B818" s="13" t="str">
        <f>IF(D818="","",COUNTA($D$5:D818))</f>
        <v/>
      </c>
      <c r="C818" s="14"/>
      <c r="D818" s="15"/>
      <c r="E818" s="16"/>
      <c r="F818" s="15"/>
      <c r="G818" s="18"/>
      <c r="H818" s="18" t="str">
        <f t="shared" si="60"/>
        <v/>
      </c>
      <c r="I818" s="18"/>
      <c r="J818" s="18" t="str">
        <f t="shared" si="61"/>
        <v/>
      </c>
      <c r="K818" s="18"/>
      <c r="L818" s="19" t="str">
        <f t="shared" si="62"/>
        <v/>
      </c>
      <c r="M818" s="18"/>
      <c r="N818" s="19" t="str">
        <f t="shared" si="63"/>
        <v/>
      </c>
      <c r="O818" s="15"/>
      <c r="P818" s="21" t="str">
        <f t="shared" si="64"/>
        <v/>
      </c>
    </row>
    <row r="819" spans="2:16" x14ac:dyDescent="0.2">
      <c r="B819" s="13" t="str">
        <f>IF(D819="","",COUNTA($D$5:D819))</f>
        <v/>
      </c>
      <c r="C819" s="14"/>
      <c r="D819" s="15"/>
      <c r="E819" s="16"/>
      <c r="F819" s="15"/>
      <c r="G819" s="18"/>
      <c r="H819" s="18" t="str">
        <f t="shared" si="60"/>
        <v/>
      </c>
      <c r="I819" s="18"/>
      <c r="J819" s="18" t="str">
        <f t="shared" si="61"/>
        <v/>
      </c>
      <c r="K819" s="18"/>
      <c r="L819" s="19" t="str">
        <f t="shared" si="62"/>
        <v/>
      </c>
      <c r="M819" s="18"/>
      <c r="N819" s="19" t="str">
        <f t="shared" si="63"/>
        <v/>
      </c>
      <c r="O819" s="15"/>
      <c r="P819" s="21" t="str">
        <f t="shared" si="64"/>
        <v/>
      </c>
    </row>
    <row r="820" spans="2:16" x14ac:dyDescent="0.2">
      <c r="B820" s="13" t="str">
        <f>IF(D820="","",COUNTA($D$5:D820))</f>
        <v/>
      </c>
      <c r="C820" s="14"/>
      <c r="D820" s="15"/>
      <c r="E820" s="16"/>
      <c r="F820" s="15"/>
      <c r="G820" s="18"/>
      <c r="H820" s="18" t="str">
        <f t="shared" si="60"/>
        <v/>
      </c>
      <c r="I820" s="18"/>
      <c r="J820" s="18" t="str">
        <f t="shared" si="61"/>
        <v/>
      </c>
      <c r="K820" s="18"/>
      <c r="L820" s="19" t="str">
        <f t="shared" si="62"/>
        <v/>
      </c>
      <c r="M820" s="18"/>
      <c r="N820" s="19" t="str">
        <f t="shared" si="63"/>
        <v/>
      </c>
      <c r="O820" s="15"/>
      <c r="P820" s="21" t="str">
        <f t="shared" si="64"/>
        <v/>
      </c>
    </row>
    <row r="821" spans="2:16" x14ac:dyDescent="0.2">
      <c r="B821" s="13" t="str">
        <f>IF(D821="","",COUNTA($D$5:D821))</f>
        <v/>
      </c>
      <c r="C821" s="14"/>
      <c r="D821" s="15"/>
      <c r="E821" s="16"/>
      <c r="F821" s="15"/>
      <c r="G821" s="18"/>
      <c r="H821" s="18" t="str">
        <f t="shared" si="60"/>
        <v/>
      </c>
      <c r="I821" s="18"/>
      <c r="J821" s="18" t="str">
        <f t="shared" si="61"/>
        <v/>
      </c>
      <c r="K821" s="18"/>
      <c r="L821" s="19" t="str">
        <f t="shared" si="62"/>
        <v/>
      </c>
      <c r="M821" s="18"/>
      <c r="N821" s="19" t="str">
        <f t="shared" si="63"/>
        <v/>
      </c>
      <c r="O821" s="15"/>
      <c r="P821" s="21" t="str">
        <f t="shared" si="64"/>
        <v/>
      </c>
    </row>
    <row r="822" spans="2:16" x14ac:dyDescent="0.2">
      <c r="B822" s="13" t="str">
        <f>IF(D822="","",COUNTA($D$5:D822))</f>
        <v/>
      </c>
      <c r="C822" s="14"/>
      <c r="D822" s="15"/>
      <c r="E822" s="16"/>
      <c r="F822" s="15"/>
      <c r="G822" s="18"/>
      <c r="H822" s="18" t="str">
        <f t="shared" si="60"/>
        <v/>
      </c>
      <c r="I822" s="18"/>
      <c r="J822" s="18" t="str">
        <f t="shared" si="61"/>
        <v/>
      </c>
      <c r="K822" s="18"/>
      <c r="L822" s="19" t="str">
        <f t="shared" si="62"/>
        <v/>
      </c>
      <c r="M822" s="18"/>
      <c r="N822" s="19" t="str">
        <f t="shared" si="63"/>
        <v/>
      </c>
      <c r="O822" s="15"/>
      <c r="P822" s="21" t="str">
        <f t="shared" si="64"/>
        <v/>
      </c>
    </row>
    <row r="823" spans="2:16" x14ac:dyDescent="0.2">
      <c r="B823" s="13" t="str">
        <f>IF(D823="","",COUNTA($D$5:D823))</f>
        <v/>
      </c>
      <c r="C823" s="14"/>
      <c r="D823" s="15"/>
      <c r="E823" s="16"/>
      <c r="F823" s="15"/>
      <c r="G823" s="18"/>
      <c r="H823" s="18" t="str">
        <f t="shared" si="60"/>
        <v/>
      </c>
      <c r="I823" s="18"/>
      <c r="J823" s="18" t="str">
        <f t="shared" si="61"/>
        <v/>
      </c>
      <c r="K823" s="18"/>
      <c r="L823" s="19" t="str">
        <f t="shared" si="62"/>
        <v/>
      </c>
      <c r="M823" s="18"/>
      <c r="N823" s="19" t="str">
        <f t="shared" si="63"/>
        <v/>
      </c>
      <c r="O823" s="15"/>
      <c r="P823" s="21" t="str">
        <f t="shared" si="64"/>
        <v/>
      </c>
    </row>
    <row r="824" spans="2:16" x14ac:dyDescent="0.2">
      <c r="B824" s="13" t="str">
        <f>IF(D824="","",COUNTA($D$5:D824))</f>
        <v/>
      </c>
      <c r="C824" s="14"/>
      <c r="D824" s="15"/>
      <c r="E824" s="16"/>
      <c r="F824" s="15"/>
      <c r="G824" s="18"/>
      <c r="H824" s="18" t="str">
        <f t="shared" si="60"/>
        <v/>
      </c>
      <c r="I824" s="18"/>
      <c r="J824" s="18" t="str">
        <f t="shared" si="61"/>
        <v/>
      </c>
      <c r="K824" s="18"/>
      <c r="L824" s="19" t="str">
        <f t="shared" si="62"/>
        <v/>
      </c>
      <c r="M824" s="18"/>
      <c r="N824" s="19" t="str">
        <f t="shared" si="63"/>
        <v/>
      </c>
      <c r="O824" s="15"/>
      <c r="P824" s="21" t="str">
        <f t="shared" si="64"/>
        <v/>
      </c>
    </row>
    <row r="825" spans="2:16" x14ac:dyDescent="0.2">
      <c r="B825" s="13" t="str">
        <f>IF(D825="","",COUNTA($D$5:D825))</f>
        <v/>
      </c>
      <c r="C825" s="14"/>
      <c r="D825" s="15"/>
      <c r="E825" s="16"/>
      <c r="F825" s="15"/>
      <c r="G825" s="18"/>
      <c r="H825" s="18" t="str">
        <f t="shared" si="60"/>
        <v/>
      </c>
      <c r="I825" s="18"/>
      <c r="J825" s="18" t="str">
        <f t="shared" si="61"/>
        <v/>
      </c>
      <c r="K825" s="18"/>
      <c r="L825" s="19" t="str">
        <f t="shared" si="62"/>
        <v/>
      </c>
      <c r="M825" s="18"/>
      <c r="N825" s="19" t="str">
        <f t="shared" si="63"/>
        <v/>
      </c>
      <c r="O825" s="15"/>
      <c r="P825" s="21" t="str">
        <f t="shared" si="64"/>
        <v/>
      </c>
    </row>
    <row r="826" spans="2:16" x14ac:dyDescent="0.2">
      <c r="B826" s="13" t="str">
        <f>IF(D826="","",COUNTA($D$5:D826))</f>
        <v/>
      </c>
      <c r="C826" s="14"/>
      <c r="D826" s="15"/>
      <c r="E826" s="16"/>
      <c r="F826" s="15"/>
      <c r="G826" s="18"/>
      <c r="H826" s="18" t="str">
        <f t="shared" si="60"/>
        <v/>
      </c>
      <c r="I826" s="18"/>
      <c r="J826" s="18" t="str">
        <f t="shared" si="61"/>
        <v/>
      </c>
      <c r="K826" s="18"/>
      <c r="L826" s="19" t="str">
        <f t="shared" si="62"/>
        <v/>
      </c>
      <c r="M826" s="18"/>
      <c r="N826" s="19" t="str">
        <f t="shared" si="63"/>
        <v/>
      </c>
      <c r="O826" s="15"/>
      <c r="P826" s="21" t="str">
        <f t="shared" si="64"/>
        <v/>
      </c>
    </row>
    <row r="827" spans="2:16" x14ac:dyDescent="0.2">
      <c r="B827" s="13" t="str">
        <f>IF(D827="","",COUNTA($D$5:D827))</f>
        <v/>
      </c>
      <c r="C827" s="14"/>
      <c r="D827" s="15"/>
      <c r="E827" s="16"/>
      <c r="F827" s="15"/>
      <c r="G827" s="18"/>
      <c r="H827" s="18" t="str">
        <f t="shared" si="60"/>
        <v/>
      </c>
      <c r="I827" s="18"/>
      <c r="J827" s="18" t="str">
        <f t="shared" si="61"/>
        <v/>
      </c>
      <c r="K827" s="18"/>
      <c r="L827" s="19" t="str">
        <f t="shared" si="62"/>
        <v/>
      </c>
      <c r="M827" s="18"/>
      <c r="N827" s="19" t="str">
        <f t="shared" si="63"/>
        <v/>
      </c>
      <c r="O827" s="15"/>
      <c r="P827" s="21" t="str">
        <f t="shared" si="64"/>
        <v/>
      </c>
    </row>
    <row r="828" spans="2:16" x14ac:dyDescent="0.2">
      <c r="B828" s="13" t="str">
        <f>IF(D828="","",COUNTA($D$5:D828))</f>
        <v/>
      </c>
      <c r="C828" s="14"/>
      <c r="D828" s="15"/>
      <c r="E828" s="16"/>
      <c r="F828" s="15"/>
      <c r="G828" s="18"/>
      <c r="H828" s="18" t="str">
        <f t="shared" si="60"/>
        <v/>
      </c>
      <c r="I828" s="18"/>
      <c r="J828" s="18" t="str">
        <f t="shared" si="61"/>
        <v/>
      </c>
      <c r="K828" s="18"/>
      <c r="L828" s="19" t="str">
        <f t="shared" si="62"/>
        <v/>
      </c>
      <c r="M828" s="18"/>
      <c r="N828" s="19" t="str">
        <f t="shared" si="63"/>
        <v/>
      </c>
      <c r="O828" s="15"/>
      <c r="P828" s="21" t="str">
        <f t="shared" si="64"/>
        <v/>
      </c>
    </row>
    <row r="829" spans="2:16" x14ac:dyDescent="0.2">
      <c r="B829" s="13" t="str">
        <f>IF(D829="","",COUNTA($D$5:D829))</f>
        <v/>
      </c>
      <c r="C829" s="14"/>
      <c r="D829" s="15"/>
      <c r="E829" s="16"/>
      <c r="F829" s="15"/>
      <c r="G829" s="18"/>
      <c r="H829" s="18" t="str">
        <f t="shared" si="60"/>
        <v/>
      </c>
      <c r="I829" s="18"/>
      <c r="J829" s="18" t="str">
        <f t="shared" si="61"/>
        <v/>
      </c>
      <c r="K829" s="18"/>
      <c r="L829" s="19" t="str">
        <f t="shared" si="62"/>
        <v/>
      </c>
      <c r="M829" s="18"/>
      <c r="N829" s="19" t="str">
        <f t="shared" si="63"/>
        <v/>
      </c>
      <c r="O829" s="15"/>
      <c r="P829" s="21" t="str">
        <f t="shared" si="64"/>
        <v/>
      </c>
    </row>
    <row r="830" spans="2:16" x14ac:dyDescent="0.2">
      <c r="B830" s="13" t="str">
        <f>IF(D830="","",COUNTA($D$5:D830))</f>
        <v/>
      </c>
      <c r="C830" s="14"/>
      <c r="D830" s="15"/>
      <c r="E830" s="16"/>
      <c r="F830" s="15"/>
      <c r="G830" s="18"/>
      <c r="H830" s="18" t="str">
        <f t="shared" si="60"/>
        <v/>
      </c>
      <c r="I830" s="18"/>
      <c r="J830" s="18" t="str">
        <f t="shared" si="61"/>
        <v/>
      </c>
      <c r="K830" s="18"/>
      <c r="L830" s="19" t="str">
        <f t="shared" si="62"/>
        <v/>
      </c>
      <c r="M830" s="18"/>
      <c r="N830" s="19" t="str">
        <f t="shared" si="63"/>
        <v/>
      </c>
      <c r="O830" s="15"/>
      <c r="P830" s="21" t="str">
        <f t="shared" si="64"/>
        <v/>
      </c>
    </row>
    <row r="831" spans="2:16" x14ac:dyDescent="0.2">
      <c r="B831" s="13" t="str">
        <f>IF(D831="","",COUNTA($D$5:D831))</f>
        <v/>
      </c>
      <c r="C831" s="14"/>
      <c r="D831" s="15"/>
      <c r="E831" s="16"/>
      <c r="F831" s="15"/>
      <c r="G831" s="18"/>
      <c r="H831" s="18" t="str">
        <f t="shared" si="60"/>
        <v/>
      </c>
      <c r="I831" s="18"/>
      <c r="J831" s="18" t="str">
        <f t="shared" si="61"/>
        <v/>
      </c>
      <c r="K831" s="18"/>
      <c r="L831" s="19" t="str">
        <f t="shared" si="62"/>
        <v/>
      </c>
      <c r="M831" s="18"/>
      <c r="N831" s="19" t="str">
        <f t="shared" si="63"/>
        <v/>
      </c>
      <c r="O831" s="15"/>
      <c r="P831" s="21" t="str">
        <f t="shared" si="64"/>
        <v/>
      </c>
    </row>
    <row r="832" spans="2:16" x14ac:dyDescent="0.2">
      <c r="B832" s="13" t="str">
        <f>IF(D832="","",COUNTA($D$5:D832))</f>
        <v/>
      </c>
      <c r="C832" s="14"/>
      <c r="D832" s="15"/>
      <c r="E832" s="16"/>
      <c r="F832" s="15"/>
      <c r="G832" s="18"/>
      <c r="H832" s="18" t="str">
        <f t="shared" si="60"/>
        <v/>
      </c>
      <c r="I832" s="18"/>
      <c r="J832" s="18" t="str">
        <f t="shared" si="61"/>
        <v/>
      </c>
      <c r="K832" s="18"/>
      <c r="L832" s="19" t="str">
        <f t="shared" si="62"/>
        <v/>
      </c>
      <c r="M832" s="18"/>
      <c r="N832" s="19" t="str">
        <f t="shared" si="63"/>
        <v/>
      </c>
      <c r="O832" s="15"/>
      <c r="P832" s="21" t="str">
        <f t="shared" si="64"/>
        <v/>
      </c>
    </row>
    <row r="833" spans="2:16" x14ac:dyDescent="0.2">
      <c r="B833" s="13" t="str">
        <f>IF(D833="","",COUNTA($D$5:D833))</f>
        <v/>
      </c>
      <c r="C833" s="14"/>
      <c r="D833" s="15"/>
      <c r="E833" s="16"/>
      <c r="F833" s="15"/>
      <c r="G833" s="18"/>
      <c r="H833" s="18" t="str">
        <f t="shared" si="60"/>
        <v/>
      </c>
      <c r="I833" s="18"/>
      <c r="J833" s="18" t="str">
        <f t="shared" si="61"/>
        <v/>
      </c>
      <c r="K833" s="18"/>
      <c r="L833" s="19" t="str">
        <f t="shared" si="62"/>
        <v/>
      </c>
      <c r="M833" s="18"/>
      <c r="N833" s="19" t="str">
        <f t="shared" si="63"/>
        <v/>
      </c>
      <c r="O833" s="15"/>
      <c r="P833" s="21" t="str">
        <f t="shared" si="64"/>
        <v/>
      </c>
    </row>
    <row r="834" spans="2:16" x14ac:dyDescent="0.2">
      <c r="B834" s="13" t="str">
        <f>IF(D834="","",COUNTA($D$5:D834))</f>
        <v/>
      </c>
      <c r="C834" s="14"/>
      <c r="D834" s="15"/>
      <c r="E834" s="16"/>
      <c r="F834" s="15"/>
      <c r="G834" s="18"/>
      <c r="H834" s="18" t="str">
        <f t="shared" si="60"/>
        <v/>
      </c>
      <c r="I834" s="18"/>
      <c r="J834" s="18" t="str">
        <f t="shared" si="61"/>
        <v/>
      </c>
      <c r="K834" s="18"/>
      <c r="L834" s="19" t="str">
        <f t="shared" si="62"/>
        <v/>
      </c>
      <c r="M834" s="18"/>
      <c r="N834" s="19" t="str">
        <f t="shared" si="63"/>
        <v/>
      </c>
      <c r="O834" s="15"/>
      <c r="P834" s="21" t="str">
        <f t="shared" si="64"/>
        <v/>
      </c>
    </row>
    <row r="835" spans="2:16" x14ac:dyDescent="0.2">
      <c r="B835" s="13" t="str">
        <f>IF(D835="","",COUNTA($D$5:D835))</f>
        <v/>
      </c>
      <c r="C835" s="14"/>
      <c r="D835" s="15"/>
      <c r="E835" s="16"/>
      <c r="F835" s="15"/>
      <c r="G835" s="18"/>
      <c r="H835" s="18" t="str">
        <f t="shared" si="60"/>
        <v/>
      </c>
      <c r="I835" s="18"/>
      <c r="J835" s="18" t="str">
        <f t="shared" si="61"/>
        <v/>
      </c>
      <c r="K835" s="18"/>
      <c r="L835" s="19" t="str">
        <f t="shared" si="62"/>
        <v/>
      </c>
      <c r="M835" s="18"/>
      <c r="N835" s="19" t="str">
        <f t="shared" si="63"/>
        <v/>
      </c>
      <c r="O835" s="15"/>
      <c r="P835" s="21" t="str">
        <f t="shared" si="64"/>
        <v/>
      </c>
    </row>
    <row r="836" spans="2:16" x14ac:dyDescent="0.2">
      <c r="B836" s="13" t="str">
        <f>IF(D836="","",COUNTA($D$5:D836))</f>
        <v/>
      </c>
      <c r="C836" s="14"/>
      <c r="D836" s="15"/>
      <c r="E836" s="16"/>
      <c r="F836" s="15"/>
      <c r="G836" s="18"/>
      <c r="H836" s="18" t="str">
        <f t="shared" si="60"/>
        <v/>
      </c>
      <c r="I836" s="18"/>
      <c r="J836" s="18" t="str">
        <f t="shared" si="61"/>
        <v/>
      </c>
      <c r="K836" s="18"/>
      <c r="L836" s="19" t="str">
        <f t="shared" si="62"/>
        <v/>
      </c>
      <c r="M836" s="18"/>
      <c r="N836" s="19" t="str">
        <f t="shared" si="63"/>
        <v/>
      </c>
      <c r="O836" s="15"/>
      <c r="P836" s="21" t="str">
        <f t="shared" si="64"/>
        <v/>
      </c>
    </row>
    <row r="837" spans="2:16" x14ac:dyDescent="0.2">
      <c r="B837" s="13" t="str">
        <f>IF(D837="","",COUNTA($D$5:D837))</f>
        <v/>
      </c>
      <c r="C837" s="14"/>
      <c r="D837" s="15"/>
      <c r="E837" s="16"/>
      <c r="F837" s="15"/>
      <c r="G837" s="18"/>
      <c r="H837" s="18" t="str">
        <f t="shared" ref="H837:H900" si="65">IF(G837="","",ROUND(G837*Cota1,2))</f>
        <v/>
      </c>
      <c r="I837" s="18"/>
      <c r="J837" s="18" t="str">
        <f t="shared" ref="J837:J900" si="66">IF(I837="","",ROUND(I837*Cota2,2))</f>
        <v/>
      </c>
      <c r="K837" s="18"/>
      <c r="L837" s="19" t="str">
        <f t="shared" ref="L837:L900" si="67">IF(K837="","",ROUND(K837*Cota1,2))</f>
        <v/>
      </c>
      <c r="M837" s="18"/>
      <c r="N837" s="19" t="str">
        <f t="shared" ref="N837:N900" si="68">IF(D837="","",N(G837)+N(H837)+N(I837)+N(J837)+N(K837)+N(M837))</f>
        <v/>
      </c>
      <c r="O837" s="15"/>
      <c r="P837" s="21" t="str">
        <f t="shared" ref="P837:P900" si="69">IF(AND(C837="",D837=""),"",TRIM(IF(OR(NOT(ISNUMBER(C837)),D837="",E837="",F837=""),"Date incomplete. ","")&amp;IF(COUNTIFS($D$5:$D$1004,D837,$F$5:$F$1004,F837)&gt;1,"Factură înregistrată de două ori. ","")&amp;IF(AND(N(G837)&lt;&gt;0,ABS(N(H837)-ROUND(G837*Cota1,2))&gt;0.05),"TVA 21% diferită de calcul. ","")&amp;IF(AND(N(I837)&lt;&gt;0,ABS(N(J837)-ROUND(I837*Cota2,2))&gt;0.05),"TVA 11% diferită de calcul. ","")&amp;IF(AND(LEFT(F837,2)="RO",O837&lt;&gt;"Da"),"Nu apare în SPV: cere furnizorului transmiterea în e-Factura. ","")))</f>
        <v/>
      </c>
    </row>
    <row r="838" spans="2:16" x14ac:dyDescent="0.2">
      <c r="B838" s="13" t="str">
        <f>IF(D838="","",COUNTA($D$5:D838))</f>
        <v/>
      </c>
      <c r="C838" s="14"/>
      <c r="D838" s="15"/>
      <c r="E838" s="16"/>
      <c r="F838" s="15"/>
      <c r="G838" s="18"/>
      <c r="H838" s="18" t="str">
        <f t="shared" si="65"/>
        <v/>
      </c>
      <c r="I838" s="18"/>
      <c r="J838" s="18" t="str">
        <f t="shared" si="66"/>
        <v/>
      </c>
      <c r="K838" s="18"/>
      <c r="L838" s="19" t="str">
        <f t="shared" si="67"/>
        <v/>
      </c>
      <c r="M838" s="18"/>
      <c r="N838" s="19" t="str">
        <f t="shared" si="68"/>
        <v/>
      </c>
      <c r="O838" s="15"/>
      <c r="P838" s="21" t="str">
        <f t="shared" si="69"/>
        <v/>
      </c>
    </row>
    <row r="839" spans="2:16" x14ac:dyDescent="0.2">
      <c r="B839" s="13" t="str">
        <f>IF(D839="","",COUNTA($D$5:D839))</f>
        <v/>
      </c>
      <c r="C839" s="14"/>
      <c r="D839" s="15"/>
      <c r="E839" s="16"/>
      <c r="F839" s="15"/>
      <c r="G839" s="18"/>
      <c r="H839" s="18" t="str">
        <f t="shared" si="65"/>
        <v/>
      </c>
      <c r="I839" s="18"/>
      <c r="J839" s="18" t="str">
        <f t="shared" si="66"/>
        <v/>
      </c>
      <c r="K839" s="18"/>
      <c r="L839" s="19" t="str">
        <f t="shared" si="67"/>
        <v/>
      </c>
      <c r="M839" s="18"/>
      <c r="N839" s="19" t="str">
        <f t="shared" si="68"/>
        <v/>
      </c>
      <c r="O839" s="15"/>
      <c r="P839" s="21" t="str">
        <f t="shared" si="69"/>
        <v/>
      </c>
    </row>
    <row r="840" spans="2:16" x14ac:dyDescent="0.2">
      <c r="B840" s="13" t="str">
        <f>IF(D840="","",COUNTA($D$5:D840))</f>
        <v/>
      </c>
      <c r="C840" s="14"/>
      <c r="D840" s="15"/>
      <c r="E840" s="16"/>
      <c r="F840" s="15"/>
      <c r="G840" s="18"/>
      <c r="H840" s="18" t="str">
        <f t="shared" si="65"/>
        <v/>
      </c>
      <c r="I840" s="18"/>
      <c r="J840" s="18" t="str">
        <f t="shared" si="66"/>
        <v/>
      </c>
      <c r="K840" s="18"/>
      <c r="L840" s="19" t="str">
        <f t="shared" si="67"/>
        <v/>
      </c>
      <c r="M840" s="18"/>
      <c r="N840" s="19" t="str">
        <f t="shared" si="68"/>
        <v/>
      </c>
      <c r="O840" s="15"/>
      <c r="P840" s="21" t="str">
        <f t="shared" si="69"/>
        <v/>
      </c>
    </row>
    <row r="841" spans="2:16" x14ac:dyDescent="0.2">
      <c r="B841" s="13" t="str">
        <f>IF(D841="","",COUNTA($D$5:D841))</f>
        <v/>
      </c>
      <c r="C841" s="14"/>
      <c r="D841" s="15"/>
      <c r="E841" s="16"/>
      <c r="F841" s="15"/>
      <c r="G841" s="18"/>
      <c r="H841" s="18" t="str">
        <f t="shared" si="65"/>
        <v/>
      </c>
      <c r="I841" s="18"/>
      <c r="J841" s="18" t="str">
        <f t="shared" si="66"/>
        <v/>
      </c>
      <c r="K841" s="18"/>
      <c r="L841" s="19" t="str">
        <f t="shared" si="67"/>
        <v/>
      </c>
      <c r="M841" s="18"/>
      <c r="N841" s="19" t="str">
        <f t="shared" si="68"/>
        <v/>
      </c>
      <c r="O841" s="15"/>
      <c r="P841" s="21" t="str">
        <f t="shared" si="69"/>
        <v/>
      </c>
    </row>
    <row r="842" spans="2:16" x14ac:dyDescent="0.2">
      <c r="B842" s="13" t="str">
        <f>IF(D842="","",COUNTA($D$5:D842))</f>
        <v/>
      </c>
      <c r="C842" s="14"/>
      <c r="D842" s="15"/>
      <c r="E842" s="16"/>
      <c r="F842" s="15"/>
      <c r="G842" s="18"/>
      <c r="H842" s="18" t="str">
        <f t="shared" si="65"/>
        <v/>
      </c>
      <c r="I842" s="18"/>
      <c r="J842" s="18" t="str">
        <f t="shared" si="66"/>
        <v/>
      </c>
      <c r="K842" s="18"/>
      <c r="L842" s="19" t="str">
        <f t="shared" si="67"/>
        <v/>
      </c>
      <c r="M842" s="18"/>
      <c r="N842" s="19" t="str">
        <f t="shared" si="68"/>
        <v/>
      </c>
      <c r="O842" s="15"/>
      <c r="P842" s="21" t="str">
        <f t="shared" si="69"/>
        <v/>
      </c>
    </row>
    <row r="843" spans="2:16" x14ac:dyDescent="0.2">
      <c r="B843" s="13" t="str">
        <f>IF(D843="","",COUNTA($D$5:D843))</f>
        <v/>
      </c>
      <c r="C843" s="14"/>
      <c r="D843" s="15"/>
      <c r="E843" s="16"/>
      <c r="F843" s="15"/>
      <c r="G843" s="18"/>
      <c r="H843" s="18" t="str">
        <f t="shared" si="65"/>
        <v/>
      </c>
      <c r="I843" s="18"/>
      <c r="J843" s="18" t="str">
        <f t="shared" si="66"/>
        <v/>
      </c>
      <c r="K843" s="18"/>
      <c r="L843" s="19" t="str">
        <f t="shared" si="67"/>
        <v/>
      </c>
      <c r="M843" s="18"/>
      <c r="N843" s="19" t="str">
        <f t="shared" si="68"/>
        <v/>
      </c>
      <c r="O843" s="15"/>
      <c r="P843" s="21" t="str">
        <f t="shared" si="69"/>
        <v/>
      </c>
    </row>
    <row r="844" spans="2:16" x14ac:dyDescent="0.2">
      <c r="B844" s="13" t="str">
        <f>IF(D844="","",COUNTA($D$5:D844))</f>
        <v/>
      </c>
      <c r="C844" s="14"/>
      <c r="D844" s="15"/>
      <c r="E844" s="16"/>
      <c r="F844" s="15"/>
      <c r="G844" s="18"/>
      <c r="H844" s="18" t="str">
        <f t="shared" si="65"/>
        <v/>
      </c>
      <c r="I844" s="18"/>
      <c r="J844" s="18" t="str">
        <f t="shared" si="66"/>
        <v/>
      </c>
      <c r="K844" s="18"/>
      <c r="L844" s="19" t="str">
        <f t="shared" si="67"/>
        <v/>
      </c>
      <c r="M844" s="18"/>
      <c r="N844" s="19" t="str">
        <f t="shared" si="68"/>
        <v/>
      </c>
      <c r="O844" s="15"/>
      <c r="P844" s="21" t="str">
        <f t="shared" si="69"/>
        <v/>
      </c>
    </row>
    <row r="845" spans="2:16" x14ac:dyDescent="0.2">
      <c r="B845" s="13" t="str">
        <f>IF(D845="","",COUNTA($D$5:D845))</f>
        <v/>
      </c>
      <c r="C845" s="14"/>
      <c r="D845" s="15"/>
      <c r="E845" s="16"/>
      <c r="F845" s="15"/>
      <c r="G845" s="18"/>
      <c r="H845" s="18" t="str">
        <f t="shared" si="65"/>
        <v/>
      </c>
      <c r="I845" s="18"/>
      <c r="J845" s="18" t="str">
        <f t="shared" si="66"/>
        <v/>
      </c>
      <c r="K845" s="18"/>
      <c r="L845" s="19" t="str">
        <f t="shared" si="67"/>
        <v/>
      </c>
      <c r="M845" s="18"/>
      <c r="N845" s="19" t="str">
        <f t="shared" si="68"/>
        <v/>
      </c>
      <c r="O845" s="15"/>
      <c r="P845" s="21" t="str">
        <f t="shared" si="69"/>
        <v/>
      </c>
    </row>
    <row r="846" spans="2:16" x14ac:dyDescent="0.2">
      <c r="B846" s="13" t="str">
        <f>IF(D846="","",COUNTA($D$5:D846))</f>
        <v/>
      </c>
      <c r="C846" s="14"/>
      <c r="D846" s="15"/>
      <c r="E846" s="16"/>
      <c r="F846" s="15"/>
      <c r="G846" s="18"/>
      <c r="H846" s="18" t="str">
        <f t="shared" si="65"/>
        <v/>
      </c>
      <c r="I846" s="18"/>
      <c r="J846" s="18" t="str">
        <f t="shared" si="66"/>
        <v/>
      </c>
      <c r="K846" s="18"/>
      <c r="L846" s="19" t="str">
        <f t="shared" si="67"/>
        <v/>
      </c>
      <c r="M846" s="18"/>
      <c r="N846" s="19" t="str">
        <f t="shared" si="68"/>
        <v/>
      </c>
      <c r="O846" s="15"/>
      <c r="P846" s="21" t="str">
        <f t="shared" si="69"/>
        <v/>
      </c>
    </row>
    <row r="847" spans="2:16" x14ac:dyDescent="0.2">
      <c r="B847" s="13" t="str">
        <f>IF(D847="","",COUNTA($D$5:D847))</f>
        <v/>
      </c>
      <c r="C847" s="14"/>
      <c r="D847" s="15"/>
      <c r="E847" s="16"/>
      <c r="F847" s="15"/>
      <c r="G847" s="18"/>
      <c r="H847" s="18" t="str">
        <f t="shared" si="65"/>
        <v/>
      </c>
      <c r="I847" s="18"/>
      <c r="J847" s="18" t="str">
        <f t="shared" si="66"/>
        <v/>
      </c>
      <c r="K847" s="18"/>
      <c r="L847" s="19" t="str">
        <f t="shared" si="67"/>
        <v/>
      </c>
      <c r="M847" s="18"/>
      <c r="N847" s="19" t="str">
        <f t="shared" si="68"/>
        <v/>
      </c>
      <c r="O847" s="15"/>
      <c r="P847" s="21" t="str">
        <f t="shared" si="69"/>
        <v/>
      </c>
    </row>
    <row r="848" spans="2:16" x14ac:dyDescent="0.2">
      <c r="B848" s="13" t="str">
        <f>IF(D848="","",COUNTA($D$5:D848))</f>
        <v/>
      </c>
      <c r="C848" s="14"/>
      <c r="D848" s="15"/>
      <c r="E848" s="16"/>
      <c r="F848" s="15"/>
      <c r="G848" s="18"/>
      <c r="H848" s="18" t="str">
        <f t="shared" si="65"/>
        <v/>
      </c>
      <c r="I848" s="18"/>
      <c r="J848" s="18" t="str">
        <f t="shared" si="66"/>
        <v/>
      </c>
      <c r="K848" s="18"/>
      <c r="L848" s="19" t="str">
        <f t="shared" si="67"/>
        <v/>
      </c>
      <c r="M848" s="18"/>
      <c r="N848" s="19" t="str">
        <f t="shared" si="68"/>
        <v/>
      </c>
      <c r="O848" s="15"/>
      <c r="P848" s="21" t="str">
        <f t="shared" si="69"/>
        <v/>
      </c>
    </row>
    <row r="849" spans="2:16" x14ac:dyDescent="0.2">
      <c r="B849" s="13" t="str">
        <f>IF(D849="","",COUNTA($D$5:D849))</f>
        <v/>
      </c>
      <c r="C849" s="14"/>
      <c r="D849" s="15"/>
      <c r="E849" s="16"/>
      <c r="F849" s="15"/>
      <c r="G849" s="18"/>
      <c r="H849" s="18" t="str">
        <f t="shared" si="65"/>
        <v/>
      </c>
      <c r="I849" s="18"/>
      <c r="J849" s="18" t="str">
        <f t="shared" si="66"/>
        <v/>
      </c>
      <c r="K849" s="18"/>
      <c r="L849" s="19" t="str">
        <f t="shared" si="67"/>
        <v/>
      </c>
      <c r="M849" s="18"/>
      <c r="N849" s="19" t="str">
        <f t="shared" si="68"/>
        <v/>
      </c>
      <c r="O849" s="15"/>
      <c r="P849" s="21" t="str">
        <f t="shared" si="69"/>
        <v/>
      </c>
    </row>
    <row r="850" spans="2:16" x14ac:dyDescent="0.2">
      <c r="B850" s="13" t="str">
        <f>IF(D850="","",COUNTA($D$5:D850))</f>
        <v/>
      </c>
      <c r="C850" s="14"/>
      <c r="D850" s="15"/>
      <c r="E850" s="16"/>
      <c r="F850" s="15"/>
      <c r="G850" s="18"/>
      <c r="H850" s="18" t="str">
        <f t="shared" si="65"/>
        <v/>
      </c>
      <c r="I850" s="18"/>
      <c r="J850" s="18" t="str">
        <f t="shared" si="66"/>
        <v/>
      </c>
      <c r="K850" s="18"/>
      <c r="L850" s="19" t="str">
        <f t="shared" si="67"/>
        <v/>
      </c>
      <c r="M850" s="18"/>
      <c r="N850" s="19" t="str">
        <f t="shared" si="68"/>
        <v/>
      </c>
      <c r="O850" s="15"/>
      <c r="P850" s="21" t="str">
        <f t="shared" si="69"/>
        <v/>
      </c>
    </row>
    <row r="851" spans="2:16" x14ac:dyDescent="0.2">
      <c r="B851" s="13" t="str">
        <f>IF(D851="","",COUNTA($D$5:D851))</f>
        <v/>
      </c>
      <c r="C851" s="14"/>
      <c r="D851" s="15"/>
      <c r="E851" s="16"/>
      <c r="F851" s="15"/>
      <c r="G851" s="18"/>
      <c r="H851" s="18" t="str">
        <f t="shared" si="65"/>
        <v/>
      </c>
      <c r="I851" s="18"/>
      <c r="J851" s="18" t="str">
        <f t="shared" si="66"/>
        <v/>
      </c>
      <c r="K851" s="18"/>
      <c r="L851" s="19" t="str">
        <f t="shared" si="67"/>
        <v/>
      </c>
      <c r="M851" s="18"/>
      <c r="N851" s="19" t="str">
        <f t="shared" si="68"/>
        <v/>
      </c>
      <c r="O851" s="15"/>
      <c r="P851" s="21" t="str">
        <f t="shared" si="69"/>
        <v/>
      </c>
    </row>
    <row r="852" spans="2:16" x14ac:dyDescent="0.2">
      <c r="B852" s="13" t="str">
        <f>IF(D852="","",COUNTA($D$5:D852))</f>
        <v/>
      </c>
      <c r="C852" s="14"/>
      <c r="D852" s="15"/>
      <c r="E852" s="16"/>
      <c r="F852" s="15"/>
      <c r="G852" s="18"/>
      <c r="H852" s="18" t="str">
        <f t="shared" si="65"/>
        <v/>
      </c>
      <c r="I852" s="18"/>
      <c r="J852" s="18" t="str">
        <f t="shared" si="66"/>
        <v/>
      </c>
      <c r="K852" s="18"/>
      <c r="L852" s="19" t="str">
        <f t="shared" si="67"/>
        <v/>
      </c>
      <c r="M852" s="18"/>
      <c r="N852" s="19" t="str">
        <f t="shared" si="68"/>
        <v/>
      </c>
      <c r="O852" s="15"/>
      <c r="P852" s="21" t="str">
        <f t="shared" si="69"/>
        <v/>
      </c>
    </row>
    <row r="853" spans="2:16" x14ac:dyDescent="0.2">
      <c r="B853" s="13" t="str">
        <f>IF(D853="","",COUNTA($D$5:D853))</f>
        <v/>
      </c>
      <c r="C853" s="14"/>
      <c r="D853" s="15"/>
      <c r="E853" s="16"/>
      <c r="F853" s="15"/>
      <c r="G853" s="18"/>
      <c r="H853" s="18" t="str">
        <f t="shared" si="65"/>
        <v/>
      </c>
      <c r="I853" s="18"/>
      <c r="J853" s="18" t="str">
        <f t="shared" si="66"/>
        <v/>
      </c>
      <c r="K853" s="18"/>
      <c r="L853" s="19" t="str">
        <f t="shared" si="67"/>
        <v/>
      </c>
      <c r="M853" s="18"/>
      <c r="N853" s="19" t="str">
        <f t="shared" si="68"/>
        <v/>
      </c>
      <c r="O853" s="15"/>
      <c r="P853" s="21" t="str">
        <f t="shared" si="69"/>
        <v/>
      </c>
    </row>
    <row r="854" spans="2:16" x14ac:dyDescent="0.2">
      <c r="B854" s="13" t="str">
        <f>IF(D854="","",COUNTA($D$5:D854))</f>
        <v/>
      </c>
      <c r="C854" s="14"/>
      <c r="D854" s="15"/>
      <c r="E854" s="16"/>
      <c r="F854" s="15"/>
      <c r="G854" s="18"/>
      <c r="H854" s="18" t="str">
        <f t="shared" si="65"/>
        <v/>
      </c>
      <c r="I854" s="18"/>
      <c r="J854" s="18" t="str">
        <f t="shared" si="66"/>
        <v/>
      </c>
      <c r="K854" s="18"/>
      <c r="L854" s="19" t="str">
        <f t="shared" si="67"/>
        <v/>
      </c>
      <c r="M854" s="18"/>
      <c r="N854" s="19" t="str">
        <f t="shared" si="68"/>
        <v/>
      </c>
      <c r="O854" s="15"/>
      <c r="P854" s="21" t="str">
        <f t="shared" si="69"/>
        <v/>
      </c>
    </row>
    <row r="855" spans="2:16" x14ac:dyDescent="0.2">
      <c r="B855" s="13" t="str">
        <f>IF(D855="","",COUNTA($D$5:D855))</f>
        <v/>
      </c>
      <c r="C855" s="14"/>
      <c r="D855" s="15"/>
      <c r="E855" s="16"/>
      <c r="F855" s="15"/>
      <c r="G855" s="18"/>
      <c r="H855" s="18" t="str">
        <f t="shared" si="65"/>
        <v/>
      </c>
      <c r="I855" s="18"/>
      <c r="J855" s="18" t="str">
        <f t="shared" si="66"/>
        <v/>
      </c>
      <c r="K855" s="18"/>
      <c r="L855" s="19" t="str">
        <f t="shared" si="67"/>
        <v/>
      </c>
      <c r="M855" s="18"/>
      <c r="N855" s="19" t="str">
        <f t="shared" si="68"/>
        <v/>
      </c>
      <c r="O855" s="15"/>
      <c r="P855" s="21" t="str">
        <f t="shared" si="69"/>
        <v/>
      </c>
    </row>
    <row r="856" spans="2:16" x14ac:dyDescent="0.2">
      <c r="B856" s="13" t="str">
        <f>IF(D856="","",COUNTA($D$5:D856))</f>
        <v/>
      </c>
      <c r="C856" s="14"/>
      <c r="D856" s="15"/>
      <c r="E856" s="16"/>
      <c r="F856" s="15"/>
      <c r="G856" s="18"/>
      <c r="H856" s="18" t="str">
        <f t="shared" si="65"/>
        <v/>
      </c>
      <c r="I856" s="18"/>
      <c r="J856" s="18" t="str">
        <f t="shared" si="66"/>
        <v/>
      </c>
      <c r="K856" s="18"/>
      <c r="L856" s="19" t="str">
        <f t="shared" si="67"/>
        <v/>
      </c>
      <c r="M856" s="18"/>
      <c r="N856" s="19" t="str">
        <f t="shared" si="68"/>
        <v/>
      </c>
      <c r="O856" s="15"/>
      <c r="P856" s="21" t="str">
        <f t="shared" si="69"/>
        <v/>
      </c>
    </row>
    <row r="857" spans="2:16" x14ac:dyDescent="0.2">
      <c r="B857" s="13" t="str">
        <f>IF(D857="","",COUNTA($D$5:D857))</f>
        <v/>
      </c>
      <c r="C857" s="14"/>
      <c r="D857" s="15"/>
      <c r="E857" s="16"/>
      <c r="F857" s="15"/>
      <c r="G857" s="18"/>
      <c r="H857" s="18" t="str">
        <f t="shared" si="65"/>
        <v/>
      </c>
      <c r="I857" s="18"/>
      <c r="J857" s="18" t="str">
        <f t="shared" si="66"/>
        <v/>
      </c>
      <c r="K857" s="18"/>
      <c r="L857" s="19" t="str">
        <f t="shared" si="67"/>
        <v/>
      </c>
      <c r="M857" s="18"/>
      <c r="N857" s="19" t="str">
        <f t="shared" si="68"/>
        <v/>
      </c>
      <c r="O857" s="15"/>
      <c r="P857" s="21" t="str">
        <f t="shared" si="69"/>
        <v/>
      </c>
    </row>
    <row r="858" spans="2:16" x14ac:dyDescent="0.2">
      <c r="B858" s="13" t="str">
        <f>IF(D858="","",COUNTA($D$5:D858))</f>
        <v/>
      </c>
      <c r="C858" s="14"/>
      <c r="D858" s="15"/>
      <c r="E858" s="16"/>
      <c r="F858" s="15"/>
      <c r="G858" s="18"/>
      <c r="H858" s="18" t="str">
        <f t="shared" si="65"/>
        <v/>
      </c>
      <c r="I858" s="18"/>
      <c r="J858" s="18" t="str">
        <f t="shared" si="66"/>
        <v/>
      </c>
      <c r="K858" s="18"/>
      <c r="L858" s="19" t="str">
        <f t="shared" si="67"/>
        <v/>
      </c>
      <c r="M858" s="18"/>
      <c r="N858" s="19" t="str">
        <f t="shared" si="68"/>
        <v/>
      </c>
      <c r="O858" s="15"/>
      <c r="P858" s="21" t="str">
        <f t="shared" si="69"/>
        <v/>
      </c>
    </row>
    <row r="859" spans="2:16" x14ac:dyDescent="0.2">
      <c r="B859" s="13" t="str">
        <f>IF(D859="","",COUNTA($D$5:D859))</f>
        <v/>
      </c>
      <c r="C859" s="14"/>
      <c r="D859" s="15"/>
      <c r="E859" s="16"/>
      <c r="F859" s="15"/>
      <c r="G859" s="18"/>
      <c r="H859" s="18" t="str">
        <f t="shared" si="65"/>
        <v/>
      </c>
      <c r="I859" s="18"/>
      <c r="J859" s="18" t="str">
        <f t="shared" si="66"/>
        <v/>
      </c>
      <c r="K859" s="18"/>
      <c r="L859" s="19" t="str">
        <f t="shared" si="67"/>
        <v/>
      </c>
      <c r="M859" s="18"/>
      <c r="N859" s="19" t="str">
        <f t="shared" si="68"/>
        <v/>
      </c>
      <c r="O859" s="15"/>
      <c r="P859" s="21" t="str">
        <f t="shared" si="69"/>
        <v/>
      </c>
    </row>
    <row r="860" spans="2:16" x14ac:dyDescent="0.2">
      <c r="B860" s="13" t="str">
        <f>IF(D860="","",COUNTA($D$5:D860))</f>
        <v/>
      </c>
      <c r="C860" s="14"/>
      <c r="D860" s="15"/>
      <c r="E860" s="16"/>
      <c r="F860" s="15"/>
      <c r="G860" s="18"/>
      <c r="H860" s="18" t="str">
        <f t="shared" si="65"/>
        <v/>
      </c>
      <c r="I860" s="18"/>
      <c r="J860" s="18" t="str">
        <f t="shared" si="66"/>
        <v/>
      </c>
      <c r="K860" s="18"/>
      <c r="L860" s="19" t="str">
        <f t="shared" si="67"/>
        <v/>
      </c>
      <c r="M860" s="18"/>
      <c r="N860" s="19" t="str">
        <f t="shared" si="68"/>
        <v/>
      </c>
      <c r="O860" s="15"/>
      <c r="P860" s="21" t="str">
        <f t="shared" si="69"/>
        <v/>
      </c>
    </row>
    <row r="861" spans="2:16" x14ac:dyDescent="0.2">
      <c r="B861" s="13" t="str">
        <f>IF(D861="","",COUNTA($D$5:D861))</f>
        <v/>
      </c>
      <c r="C861" s="14"/>
      <c r="D861" s="15"/>
      <c r="E861" s="16"/>
      <c r="F861" s="15"/>
      <c r="G861" s="18"/>
      <c r="H861" s="18" t="str">
        <f t="shared" si="65"/>
        <v/>
      </c>
      <c r="I861" s="18"/>
      <c r="J861" s="18" t="str">
        <f t="shared" si="66"/>
        <v/>
      </c>
      <c r="K861" s="18"/>
      <c r="L861" s="19" t="str">
        <f t="shared" si="67"/>
        <v/>
      </c>
      <c r="M861" s="18"/>
      <c r="N861" s="19" t="str">
        <f t="shared" si="68"/>
        <v/>
      </c>
      <c r="O861" s="15"/>
      <c r="P861" s="21" t="str">
        <f t="shared" si="69"/>
        <v/>
      </c>
    </row>
    <row r="862" spans="2:16" x14ac:dyDescent="0.2">
      <c r="B862" s="13" t="str">
        <f>IF(D862="","",COUNTA($D$5:D862))</f>
        <v/>
      </c>
      <c r="C862" s="14"/>
      <c r="D862" s="15"/>
      <c r="E862" s="16"/>
      <c r="F862" s="15"/>
      <c r="G862" s="18"/>
      <c r="H862" s="18" t="str">
        <f t="shared" si="65"/>
        <v/>
      </c>
      <c r="I862" s="18"/>
      <c r="J862" s="18" t="str">
        <f t="shared" si="66"/>
        <v/>
      </c>
      <c r="K862" s="18"/>
      <c r="L862" s="19" t="str">
        <f t="shared" si="67"/>
        <v/>
      </c>
      <c r="M862" s="18"/>
      <c r="N862" s="19" t="str">
        <f t="shared" si="68"/>
        <v/>
      </c>
      <c r="O862" s="15"/>
      <c r="P862" s="21" t="str">
        <f t="shared" si="69"/>
        <v/>
      </c>
    </row>
    <row r="863" spans="2:16" x14ac:dyDescent="0.2">
      <c r="B863" s="13" t="str">
        <f>IF(D863="","",COUNTA($D$5:D863))</f>
        <v/>
      </c>
      <c r="C863" s="14"/>
      <c r="D863" s="15"/>
      <c r="E863" s="16"/>
      <c r="F863" s="15"/>
      <c r="G863" s="18"/>
      <c r="H863" s="18" t="str">
        <f t="shared" si="65"/>
        <v/>
      </c>
      <c r="I863" s="18"/>
      <c r="J863" s="18" t="str">
        <f t="shared" si="66"/>
        <v/>
      </c>
      <c r="K863" s="18"/>
      <c r="L863" s="19" t="str">
        <f t="shared" si="67"/>
        <v/>
      </c>
      <c r="M863" s="18"/>
      <c r="N863" s="19" t="str">
        <f t="shared" si="68"/>
        <v/>
      </c>
      <c r="O863" s="15"/>
      <c r="P863" s="21" t="str">
        <f t="shared" si="69"/>
        <v/>
      </c>
    </row>
    <row r="864" spans="2:16" x14ac:dyDescent="0.2">
      <c r="B864" s="13" t="str">
        <f>IF(D864="","",COUNTA($D$5:D864))</f>
        <v/>
      </c>
      <c r="C864" s="14"/>
      <c r="D864" s="15"/>
      <c r="E864" s="16"/>
      <c r="F864" s="15"/>
      <c r="G864" s="18"/>
      <c r="H864" s="18" t="str">
        <f t="shared" si="65"/>
        <v/>
      </c>
      <c r="I864" s="18"/>
      <c r="J864" s="18" t="str">
        <f t="shared" si="66"/>
        <v/>
      </c>
      <c r="K864" s="18"/>
      <c r="L864" s="19" t="str">
        <f t="shared" si="67"/>
        <v/>
      </c>
      <c r="M864" s="18"/>
      <c r="N864" s="19" t="str">
        <f t="shared" si="68"/>
        <v/>
      </c>
      <c r="O864" s="15"/>
      <c r="P864" s="21" t="str">
        <f t="shared" si="69"/>
        <v/>
      </c>
    </row>
    <row r="865" spans="2:16" x14ac:dyDescent="0.2">
      <c r="B865" s="13" t="str">
        <f>IF(D865="","",COUNTA($D$5:D865))</f>
        <v/>
      </c>
      <c r="C865" s="14"/>
      <c r="D865" s="15"/>
      <c r="E865" s="16"/>
      <c r="F865" s="15"/>
      <c r="G865" s="18"/>
      <c r="H865" s="18" t="str">
        <f t="shared" si="65"/>
        <v/>
      </c>
      <c r="I865" s="18"/>
      <c r="J865" s="18" t="str">
        <f t="shared" si="66"/>
        <v/>
      </c>
      <c r="K865" s="18"/>
      <c r="L865" s="19" t="str">
        <f t="shared" si="67"/>
        <v/>
      </c>
      <c r="M865" s="18"/>
      <c r="N865" s="19" t="str">
        <f t="shared" si="68"/>
        <v/>
      </c>
      <c r="O865" s="15"/>
      <c r="P865" s="21" t="str">
        <f t="shared" si="69"/>
        <v/>
      </c>
    </row>
    <row r="866" spans="2:16" x14ac:dyDescent="0.2">
      <c r="B866" s="13" t="str">
        <f>IF(D866="","",COUNTA($D$5:D866))</f>
        <v/>
      </c>
      <c r="C866" s="14"/>
      <c r="D866" s="15"/>
      <c r="E866" s="16"/>
      <c r="F866" s="15"/>
      <c r="G866" s="18"/>
      <c r="H866" s="18" t="str">
        <f t="shared" si="65"/>
        <v/>
      </c>
      <c r="I866" s="18"/>
      <c r="J866" s="18" t="str">
        <f t="shared" si="66"/>
        <v/>
      </c>
      <c r="K866" s="18"/>
      <c r="L866" s="19" t="str">
        <f t="shared" si="67"/>
        <v/>
      </c>
      <c r="M866" s="18"/>
      <c r="N866" s="19" t="str">
        <f t="shared" si="68"/>
        <v/>
      </c>
      <c r="O866" s="15"/>
      <c r="P866" s="21" t="str">
        <f t="shared" si="69"/>
        <v/>
      </c>
    </row>
    <row r="867" spans="2:16" x14ac:dyDescent="0.2">
      <c r="B867" s="13" t="str">
        <f>IF(D867="","",COUNTA($D$5:D867))</f>
        <v/>
      </c>
      <c r="C867" s="14"/>
      <c r="D867" s="15"/>
      <c r="E867" s="16"/>
      <c r="F867" s="15"/>
      <c r="G867" s="18"/>
      <c r="H867" s="18" t="str">
        <f t="shared" si="65"/>
        <v/>
      </c>
      <c r="I867" s="18"/>
      <c r="J867" s="18" t="str">
        <f t="shared" si="66"/>
        <v/>
      </c>
      <c r="K867" s="18"/>
      <c r="L867" s="19" t="str">
        <f t="shared" si="67"/>
        <v/>
      </c>
      <c r="M867" s="18"/>
      <c r="N867" s="19" t="str">
        <f t="shared" si="68"/>
        <v/>
      </c>
      <c r="O867" s="15"/>
      <c r="P867" s="21" t="str">
        <f t="shared" si="69"/>
        <v/>
      </c>
    </row>
    <row r="868" spans="2:16" x14ac:dyDescent="0.2">
      <c r="B868" s="13" t="str">
        <f>IF(D868="","",COUNTA($D$5:D868))</f>
        <v/>
      </c>
      <c r="C868" s="14"/>
      <c r="D868" s="15"/>
      <c r="E868" s="16"/>
      <c r="F868" s="15"/>
      <c r="G868" s="18"/>
      <c r="H868" s="18" t="str">
        <f t="shared" si="65"/>
        <v/>
      </c>
      <c r="I868" s="18"/>
      <c r="J868" s="18" t="str">
        <f t="shared" si="66"/>
        <v/>
      </c>
      <c r="K868" s="18"/>
      <c r="L868" s="19" t="str">
        <f t="shared" si="67"/>
        <v/>
      </c>
      <c r="M868" s="18"/>
      <c r="N868" s="19" t="str">
        <f t="shared" si="68"/>
        <v/>
      </c>
      <c r="O868" s="15"/>
      <c r="P868" s="21" t="str">
        <f t="shared" si="69"/>
        <v/>
      </c>
    </row>
    <row r="869" spans="2:16" x14ac:dyDescent="0.2">
      <c r="B869" s="13" t="str">
        <f>IF(D869="","",COUNTA($D$5:D869))</f>
        <v/>
      </c>
      <c r="C869" s="14"/>
      <c r="D869" s="15"/>
      <c r="E869" s="16"/>
      <c r="F869" s="15"/>
      <c r="G869" s="18"/>
      <c r="H869" s="18" t="str">
        <f t="shared" si="65"/>
        <v/>
      </c>
      <c r="I869" s="18"/>
      <c r="J869" s="18" t="str">
        <f t="shared" si="66"/>
        <v/>
      </c>
      <c r="K869" s="18"/>
      <c r="L869" s="19" t="str">
        <f t="shared" si="67"/>
        <v/>
      </c>
      <c r="M869" s="18"/>
      <c r="N869" s="19" t="str">
        <f t="shared" si="68"/>
        <v/>
      </c>
      <c r="O869" s="15"/>
      <c r="P869" s="21" t="str">
        <f t="shared" si="69"/>
        <v/>
      </c>
    </row>
    <row r="870" spans="2:16" x14ac:dyDescent="0.2">
      <c r="B870" s="13" t="str">
        <f>IF(D870="","",COUNTA($D$5:D870))</f>
        <v/>
      </c>
      <c r="C870" s="14"/>
      <c r="D870" s="15"/>
      <c r="E870" s="16"/>
      <c r="F870" s="15"/>
      <c r="G870" s="18"/>
      <c r="H870" s="18" t="str">
        <f t="shared" si="65"/>
        <v/>
      </c>
      <c r="I870" s="18"/>
      <c r="J870" s="18" t="str">
        <f t="shared" si="66"/>
        <v/>
      </c>
      <c r="K870" s="18"/>
      <c r="L870" s="19" t="str">
        <f t="shared" si="67"/>
        <v/>
      </c>
      <c r="M870" s="18"/>
      <c r="N870" s="19" t="str">
        <f t="shared" si="68"/>
        <v/>
      </c>
      <c r="O870" s="15"/>
      <c r="P870" s="21" t="str">
        <f t="shared" si="69"/>
        <v/>
      </c>
    </row>
    <row r="871" spans="2:16" x14ac:dyDescent="0.2">
      <c r="B871" s="13" t="str">
        <f>IF(D871="","",COUNTA($D$5:D871))</f>
        <v/>
      </c>
      <c r="C871" s="14"/>
      <c r="D871" s="15"/>
      <c r="E871" s="16"/>
      <c r="F871" s="15"/>
      <c r="G871" s="18"/>
      <c r="H871" s="18" t="str">
        <f t="shared" si="65"/>
        <v/>
      </c>
      <c r="I871" s="18"/>
      <c r="J871" s="18" t="str">
        <f t="shared" si="66"/>
        <v/>
      </c>
      <c r="K871" s="18"/>
      <c r="L871" s="19" t="str">
        <f t="shared" si="67"/>
        <v/>
      </c>
      <c r="M871" s="18"/>
      <c r="N871" s="19" t="str">
        <f t="shared" si="68"/>
        <v/>
      </c>
      <c r="O871" s="15"/>
      <c r="P871" s="21" t="str">
        <f t="shared" si="69"/>
        <v/>
      </c>
    </row>
    <row r="872" spans="2:16" x14ac:dyDescent="0.2">
      <c r="B872" s="13" t="str">
        <f>IF(D872="","",COUNTA($D$5:D872))</f>
        <v/>
      </c>
      <c r="C872" s="14"/>
      <c r="D872" s="15"/>
      <c r="E872" s="16"/>
      <c r="F872" s="15"/>
      <c r="G872" s="18"/>
      <c r="H872" s="18" t="str">
        <f t="shared" si="65"/>
        <v/>
      </c>
      <c r="I872" s="18"/>
      <c r="J872" s="18" t="str">
        <f t="shared" si="66"/>
        <v/>
      </c>
      <c r="K872" s="18"/>
      <c r="L872" s="19" t="str">
        <f t="shared" si="67"/>
        <v/>
      </c>
      <c r="M872" s="18"/>
      <c r="N872" s="19" t="str">
        <f t="shared" si="68"/>
        <v/>
      </c>
      <c r="O872" s="15"/>
      <c r="P872" s="21" t="str">
        <f t="shared" si="69"/>
        <v/>
      </c>
    </row>
    <row r="873" spans="2:16" x14ac:dyDescent="0.2">
      <c r="B873" s="13" t="str">
        <f>IF(D873="","",COUNTA($D$5:D873))</f>
        <v/>
      </c>
      <c r="C873" s="14"/>
      <c r="D873" s="15"/>
      <c r="E873" s="16"/>
      <c r="F873" s="15"/>
      <c r="G873" s="18"/>
      <c r="H873" s="18" t="str">
        <f t="shared" si="65"/>
        <v/>
      </c>
      <c r="I873" s="18"/>
      <c r="J873" s="18" t="str">
        <f t="shared" si="66"/>
        <v/>
      </c>
      <c r="K873" s="18"/>
      <c r="L873" s="19" t="str">
        <f t="shared" si="67"/>
        <v/>
      </c>
      <c r="M873" s="18"/>
      <c r="N873" s="19" t="str">
        <f t="shared" si="68"/>
        <v/>
      </c>
      <c r="O873" s="15"/>
      <c r="P873" s="21" t="str">
        <f t="shared" si="69"/>
        <v/>
      </c>
    </row>
    <row r="874" spans="2:16" x14ac:dyDescent="0.2">
      <c r="B874" s="13" t="str">
        <f>IF(D874="","",COUNTA($D$5:D874))</f>
        <v/>
      </c>
      <c r="C874" s="14"/>
      <c r="D874" s="15"/>
      <c r="E874" s="16"/>
      <c r="F874" s="15"/>
      <c r="G874" s="18"/>
      <c r="H874" s="18" t="str">
        <f t="shared" si="65"/>
        <v/>
      </c>
      <c r="I874" s="18"/>
      <c r="J874" s="18" t="str">
        <f t="shared" si="66"/>
        <v/>
      </c>
      <c r="K874" s="18"/>
      <c r="L874" s="19" t="str">
        <f t="shared" si="67"/>
        <v/>
      </c>
      <c r="M874" s="18"/>
      <c r="N874" s="19" t="str">
        <f t="shared" si="68"/>
        <v/>
      </c>
      <c r="O874" s="15"/>
      <c r="P874" s="21" t="str">
        <f t="shared" si="69"/>
        <v/>
      </c>
    </row>
    <row r="875" spans="2:16" x14ac:dyDescent="0.2">
      <c r="B875" s="13" t="str">
        <f>IF(D875="","",COUNTA($D$5:D875))</f>
        <v/>
      </c>
      <c r="C875" s="14"/>
      <c r="D875" s="15"/>
      <c r="E875" s="16"/>
      <c r="F875" s="15"/>
      <c r="G875" s="18"/>
      <c r="H875" s="18" t="str">
        <f t="shared" si="65"/>
        <v/>
      </c>
      <c r="I875" s="18"/>
      <c r="J875" s="18" t="str">
        <f t="shared" si="66"/>
        <v/>
      </c>
      <c r="K875" s="18"/>
      <c r="L875" s="19" t="str">
        <f t="shared" si="67"/>
        <v/>
      </c>
      <c r="M875" s="18"/>
      <c r="N875" s="19" t="str">
        <f t="shared" si="68"/>
        <v/>
      </c>
      <c r="O875" s="15"/>
      <c r="P875" s="21" t="str">
        <f t="shared" si="69"/>
        <v/>
      </c>
    </row>
    <row r="876" spans="2:16" x14ac:dyDescent="0.2">
      <c r="B876" s="13" t="str">
        <f>IF(D876="","",COUNTA($D$5:D876))</f>
        <v/>
      </c>
      <c r="C876" s="14"/>
      <c r="D876" s="15"/>
      <c r="E876" s="16"/>
      <c r="F876" s="15"/>
      <c r="G876" s="18"/>
      <c r="H876" s="18" t="str">
        <f t="shared" si="65"/>
        <v/>
      </c>
      <c r="I876" s="18"/>
      <c r="J876" s="18" t="str">
        <f t="shared" si="66"/>
        <v/>
      </c>
      <c r="K876" s="18"/>
      <c r="L876" s="19" t="str">
        <f t="shared" si="67"/>
        <v/>
      </c>
      <c r="M876" s="18"/>
      <c r="N876" s="19" t="str">
        <f t="shared" si="68"/>
        <v/>
      </c>
      <c r="O876" s="15"/>
      <c r="P876" s="21" t="str">
        <f t="shared" si="69"/>
        <v/>
      </c>
    </row>
    <row r="877" spans="2:16" x14ac:dyDescent="0.2">
      <c r="B877" s="13" t="str">
        <f>IF(D877="","",COUNTA($D$5:D877))</f>
        <v/>
      </c>
      <c r="C877" s="14"/>
      <c r="D877" s="15"/>
      <c r="E877" s="16"/>
      <c r="F877" s="15"/>
      <c r="G877" s="18"/>
      <c r="H877" s="18" t="str">
        <f t="shared" si="65"/>
        <v/>
      </c>
      <c r="I877" s="18"/>
      <c r="J877" s="18" t="str">
        <f t="shared" si="66"/>
        <v/>
      </c>
      <c r="K877" s="18"/>
      <c r="L877" s="19" t="str">
        <f t="shared" si="67"/>
        <v/>
      </c>
      <c r="M877" s="18"/>
      <c r="N877" s="19" t="str">
        <f t="shared" si="68"/>
        <v/>
      </c>
      <c r="O877" s="15"/>
      <c r="P877" s="21" t="str">
        <f t="shared" si="69"/>
        <v/>
      </c>
    </row>
    <row r="878" spans="2:16" x14ac:dyDescent="0.2">
      <c r="B878" s="13" t="str">
        <f>IF(D878="","",COUNTA($D$5:D878))</f>
        <v/>
      </c>
      <c r="C878" s="14"/>
      <c r="D878" s="15"/>
      <c r="E878" s="16"/>
      <c r="F878" s="15"/>
      <c r="G878" s="18"/>
      <c r="H878" s="18" t="str">
        <f t="shared" si="65"/>
        <v/>
      </c>
      <c r="I878" s="18"/>
      <c r="J878" s="18" t="str">
        <f t="shared" si="66"/>
        <v/>
      </c>
      <c r="K878" s="18"/>
      <c r="L878" s="19" t="str">
        <f t="shared" si="67"/>
        <v/>
      </c>
      <c r="M878" s="18"/>
      <c r="N878" s="19" t="str">
        <f t="shared" si="68"/>
        <v/>
      </c>
      <c r="O878" s="15"/>
      <c r="P878" s="21" t="str">
        <f t="shared" si="69"/>
        <v/>
      </c>
    </row>
    <row r="879" spans="2:16" x14ac:dyDescent="0.2">
      <c r="B879" s="13" t="str">
        <f>IF(D879="","",COUNTA($D$5:D879))</f>
        <v/>
      </c>
      <c r="C879" s="14"/>
      <c r="D879" s="15"/>
      <c r="E879" s="16"/>
      <c r="F879" s="15"/>
      <c r="G879" s="18"/>
      <c r="H879" s="18" t="str">
        <f t="shared" si="65"/>
        <v/>
      </c>
      <c r="I879" s="18"/>
      <c r="J879" s="18" t="str">
        <f t="shared" si="66"/>
        <v/>
      </c>
      <c r="K879" s="18"/>
      <c r="L879" s="19" t="str">
        <f t="shared" si="67"/>
        <v/>
      </c>
      <c r="M879" s="18"/>
      <c r="N879" s="19" t="str">
        <f t="shared" si="68"/>
        <v/>
      </c>
      <c r="O879" s="15"/>
      <c r="P879" s="21" t="str">
        <f t="shared" si="69"/>
        <v/>
      </c>
    </row>
    <row r="880" spans="2:16" x14ac:dyDescent="0.2">
      <c r="B880" s="13" t="str">
        <f>IF(D880="","",COUNTA($D$5:D880))</f>
        <v/>
      </c>
      <c r="C880" s="14"/>
      <c r="D880" s="15"/>
      <c r="E880" s="16"/>
      <c r="F880" s="15"/>
      <c r="G880" s="18"/>
      <c r="H880" s="18" t="str">
        <f t="shared" si="65"/>
        <v/>
      </c>
      <c r="I880" s="18"/>
      <c r="J880" s="18" t="str">
        <f t="shared" si="66"/>
        <v/>
      </c>
      <c r="K880" s="18"/>
      <c r="L880" s="19" t="str">
        <f t="shared" si="67"/>
        <v/>
      </c>
      <c r="M880" s="18"/>
      <c r="N880" s="19" t="str">
        <f t="shared" si="68"/>
        <v/>
      </c>
      <c r="O880" s="15"/>
      <c r="P880" s="21" t="str">
        <f t="shared" si="69"/>
        <v/>
      </c>
    </row>
    <row r="881" spans="2:16" x14ac:dyDescent="0.2">
      <c r="B881" s="13" t="str">
        <f>IF(D881="","",COUNTA($D$5:D881))</f>
        <v/>
      </c>
      <c r="C881" s="14"/>
      <c r="D881" s="15"/>
      <c r="E881" s="16"/>
      <c r="F881" s="15"/>
      <c r="G881" s="18"/>
      <c r="H881" s="18" t="str">
        <f t="shared" si="65"/>
        <v/>
      </c>
      <c r="I881" s="18"/>
      <c r="J881" s="18" t="str">
        <f t="shared" si="66"/>
        <v/>
      </c>
      <c r="K881" s="18"/>
      <c r="L881" s="19" t="str">
        <f t="shared" si="67"/>
        <v/>
      </c>
      <c r="M881" s="18"/>
      <c r="N881" s="19" t="str">
        <f t="shared" si="68"/>
        <v/>
      </c>
      <c r="O881" s="15"/>
      <c r="P881" s="21" t="str">
        <f t="shared" si="69"/>
        <v/>
      </c>
    </row>
    <row r="882" spans="2:16" x14ac:dyDescent="0.2">
      <c r="B882" s="13" t="str">
        <f>IF(D882="","",COUNTA($D$5:D882))</f>
        <v/>
      </c>
      <c r="C882" s="14"/>
      <c r="D882" s="15"/>
      <c r="E882" s="16"/>
      <c r="F882" s="15"/>
      <c r="G882" s="18"/>
      <c r="H882" s="18" t="str">
        <f t="shared" si="65"/>
        <v/>
      </c>
      <c r="I882" s="18"/>
      <c r="J882" s="18" t="str">
        <f t="shared" si="66"/>
        <v/>
      </c>
      <c r="K882" s="18"/>
      <c r="L882" s="19" t="str">
        <f t="shared" si="67"/>
        <v/>
      </c>
      <c r="M882" s="18"/>
      <c r="N882" s="19" t="str">
        <f t="shared" si="68"/>
        <v/>
      </c>
      <c r="O882" s="15"/>
      <c r="P882" s="21" t="str">
        <f t="shared" si="69"/>
        <v/>
      </c>
    </row>
    <row r="883" spans="2:16" x14ac:dyDescent="0.2">
      <c r="B883" s="13" t="str">
        <f>IF(D883="","",COUNTA($D$5:D883))</f>
        <v/>
      </c>
      <c r="C883" s="14"/>
      <c r="D883" s="15"/>
      <c r="E883" s="16"/>
      <c r="F883" s="15"/>
      <c r="G883" s="18"/>
      <c r="H883" s="18" t="str">
        <f t="shared" si="65"/>
        <v/>
      </c>
      <c r="I883" s="18"/>
      <c r="J883" s="18" t="str">
        <f t="shared" si="66"/>
        <v/>
      </c>
      <c r="K883" s="18"/>
      <c r="L883" s="19" t="str">
        <f t="shared" si="67"/>
        <v/>
      </c>
      <c r="M883" s="18"/>
      <c r="N883" s="19" t="str">
        <f t="shared" si="68"/>
        <v/>
      </c>
      <c r="O883" s="15"/>
      <c r="P883" s="21" t="str">
        <f t="shared" si="69"/>
        <v/>
      </c>
    </row>
    <row r="884" spans="2:16" x14ac:dyDescent="0.2">
      <c r="B884" s="13" t="str">
        <f>IF(D884="","",COUNTA($D$5:D884))</f>
        <v/>
      </c>
      <c r="C884" s="14"/>
      <c r="D884" s="15"/>
      <c r="E884" s="16"/>
      <c r="F884" s="15"/>
      <c r="G884" s="18"/>
      <c r="H884" s="18" t="str">
        <f t="shared" si="65"/>
        <v/>
      </c>
      <c r="I884" s="18"/>
      <c r="J884" s="18" t="str">
        <f t="shared" si="66"/>
        <v/>
      </c>
      <c r="K884" s="18"/>
      <c r="L884" s="19" t="str">
        <f t="shared" si="67"/>
        <v/>
      </c>
      <c r="M884" s="18"/>
      <c r="N884" s="19" t="str">
        <f t="shared" si="68"/>
        <v/>
      </c>
      <c r="O884" s="15"/>
      <c r="P884" s="21" t="str">
        <f t="shared" si="69"/>
        <v/>
      </c>
    </row>
    <row r="885" spans="2:16" x14ac:dyDescent="0.2">
      <c r="B885" s="13" t="str">
        <f>IF(D885="","",COUNTA($D$5:D885))</f>
        <v/>
      </c>
      <c r="C885" s="14"/>
      <c r="D885" s="15"/>
      <c r="E885" s="16"/>
      <c r="F885" s="15"/>
      <c r="G885" s="18"/>
      <c r="H885" s="18" t="str">
        <f t="shared" si="65"/>
        <v/>
      </c>
      <c r="I885" s="18"/>
      <c r="J885" s="18" t="str">
        <f t="shared" si="66"/>
        <v/>
      </c>
      <c r="K885" s="18"/>
      <c r="L885" s="19" t="str">
        <f t="shared" si="67"/>
        <v/>
      </c>
      <c r="M885" s="18"/>
      <c r="N885" s="19" t="str">
        <f t="shared" si="68"/>
        <v/>
      </c>
      <c r="O885" s="15"/>
      <c r="P885" s="21" t="str">
        <f t="shared" si="69"/>
        <v/>
      </c>
    </row>
    <row r="886" spans="2:16" x14ac:dyDescent="0.2">
      <c r="B886" s="13" t="str">
        <f>IF(D886="","",COUNTA($D$5:D886))</f>
        <v/>
      </c>
      <c r="C886" s="14"/>
      <c r="D886" s="15"/>
      <c r="E886" s="16"/>
      <c r="F886" s="15"/>
      <c r="G886" s="18"/>
      <c r="H886" s="18" t="str">
        <f t="shared" si="65"/>
        <v/>
      </c>
      <c r="I886" s="18"/>
      <c r="J886" s="18" t="str">
        <f t="shared" si="66"/>
        <v/>
      </c>
      <c r="K886" s="18"/>
      <c r="L886" s="19" t="str">
        <f t="shared" si="67"/>
        <v/>
      </c>
      <c r="M886" s="18"/>
      <c r="N886" s="19" t="str">
        <f t="shared" si="68"/>
        <v/>
      </c>
      <c r="O886" s="15"/>
      <c r="P886" s="21" t="str">
        <f t="shared" si="69"/>
        <v/>
      </c>
    </row>
    <row r="887" spans="2:16" x14ac:dyDescent="0.2">
      <c r="B887" s="13" t="str">
        <f>IF(D887="","",COUNTA($D$5:D887))</f>
        <v/>
      </c>
      <c r="C887" s="14"/>
      <c r="D887" s="15"/>
      <c r="E887" s="16"/>
      <c r="F887" s="15"/>
      <c r="G887" s="18"/>
      <c r="H887" s="18" t="str">
        <f t="shared" si="65"/>
        <v/>
      </c>
      <c r="I887" s="18"/>
      <c r="J887" s="18" t="str">
        <f t="shared" si="66"/>
        <v/>
      </c>
      <c r="K887" s="18"/>
      <c r="L887" s="19" t="str">
        <f t="shared" si="67"/>
        <v/>
      </c>
      <c r="M887" s="18"/>
      <c r="N887" s="19" t="str">
        <f t="shared" si="68"/>
        <v/>
      </c>
      <c r="O887" s="15"/>
      <c r="P887" s="21" t="str">
        <f t="shared" si="69"/>
        <v/>
      </c>
    </row>
    <row r="888" spans="2:16" x14ac:dyDescent="0.2">
      <c r="B888" s="13" t="str">
        <f>IF(D888="","",COUNTA($D$5:D888))</f>
        <v/>
      </c>
      <c r="C888" s="14"/>
      <c r="D888" s="15"/>
      <c r="E888" s="16"/>
      <c r="F888" s="15"/>
      <c r="G888" s="18"/>
      <c r="H888" s="18" t="str">
        <f t="shared" si="65"/>
        <v/>
      </c>
      <c r="I888" s="18"/>
      <c r="J888" s="18" t="str">
        <f t="shared" si="66"/>
        <v/>
      </c>
      <c r="K888" s="18"/>
      <c r="L888" s="19" t="str">
        <f t="shared" si="67"/>
        <v/>
      </c>
      <c r="M888" s="18"/>
      <c r="N888" s="19" t="str">
        <f t="shared" si="68"/>
        <v/>
      </c>
      <c r="O888" s="15"/>
      <c r="P888" s="21" t="str">
        <f t="shared" si="69"/>
        <v/>
      </c>
    </row>
    <row r="889" spans="2:16" x14ac:dyDescent="0.2">
      <c r="B889" s="13" t="str">
        <f>IF(D889="","",COUNTA($D$5:D889))</f>
        <v/>
      </c>
      <c r="C889" s="14"/>
      <c r="D889" s="15"/>
      <c r="E889" s="16"/>
      <c r="F889" s="15"/>
      <c r="G889" s="18"/>
      <c r="H889" s="18" t="str">
        <f t="shared" si="65"/>
        <v/>
      </c>
      <c r="I889" s="18"/>
      <c r="J889" s="18" t="str">
        <f t="shared" si="66"/>
        <v/>
      </c>
      <c r="K889" s="18"/>
      <c r="L889" s="19" t="str">
        <f t="shared" si="67"/>
        <v/>
      </c>
      <c r="M889" s="18"/>
      <c r="N889" s="19" t="str">
        <f t="shared" si="68"/>
        <v/>
      </c>
      <c r="O889" s="15"/>
      <c r="P889" s="21" t="str">
        <f t="shared" si="69"/>
        <v/>
      </c>
    </row>
    <row r="890" spans="2:16" x14ac:dyDescent="0.2">
      <c r="B890" s="13" t="str">
        <f>IF(D890="","",COUNTA($D$5:D890))</f>
        <v/>
      </c>
      <c r="C890" s="14"/>
      <c r="D890" s="15"/>
      <c r="E890" s="16"/>
      <c r="F890" s="15"/>
      <c r="G890" s="18"/>
      <c r="H890" s="18" t="str">
        <f t="shared" si="65"/>
        <v/>
      </c>
      <c r="I890" s="18"/>
      <c r="J890" s="18" t="str">
        <f t="shared" si="66"/>
        <v/>
      </c>
      <c r="K890" s="18"/>
      <c r="L890" s="19" t="str">
        <f t="shared" si="67"/>
        <v/>
      </c>
      <c r="M890" s="18"/>
      <c r="N890" s="19" t="str">
        <f t="shared" si="68"/>
        <v/>
      </c>
      <c r="O890" s="15"/>
      <c r="P890" s="21" t="str">
        <f t="shared" si="69"/>
        <v/>
      </c>
    </row>
    <row r="891" spans="2:16" x14ac:dyDescent="0.2">
      <c r="B891" s="13" t="str">
        <f>IF(D891="","",COUNTA($D$5:D891))</f>
        <v/>
      </c>
      <c r="C891" s="14"/>
      <c r="D891" s="15"/>
      <c r="E891" s="16"/>
      <c r="F891" s="15"/>
      <c r="G891" s="18"/>
      <c r="H891" s="18" t="str">
        <f t="shared" si="65"/>
        <v/>
      </c>
      <c r="I891" s="18"/>
      <c r="J891" s="18" t="str">
        <f t="shared" si="66"/>
        <v/>
      </c>
      <c r="K891" s="18"/>
      <c r="L891" s="19" t="str">
        <f t="shared" si="67"/>
        <v/>
      </c>
      <c r="M891" s="18"/>
      <c r="N891" s="19" t="str">
        <f t="shared" si="68"/>
        <v/>
      </c>
      <c r="O891" s="15"/>
      <c r="P891" s="21" t="str">
        <f t="shared" si="69"/>
        <v/>
      </c>
    </row>
    <row r="892" spans="2:16" x14ac:dyDescent="0.2">
      <c r="B892" s="13" t="str">
        <f>IF(D892="","",COUNTA($D$5:D892))</f>
        <v/>
      </c>
      <c r="C892" s="14"/>
      <c r="D892" s="15"/>
      <c r="E892" s="16"/>
      <c r="F892" s="15"/>
      <c r="G892" s="18"/>
      <c r="H892" s="18" t="str">
        <f t="shared" si="65"/>
        <v/>
      </c>
      <c r="I892" s="18"/>
      <c r="J892" s="18" t="str">
        <f t="shared" si="66"/>
        <v/>
      </c>
      <c r="K892" s="18"/>
      <c r="L892" s="19" t="str">
        <f t="shared" si="67"/>
        <v/>
      </c>
      <c r="M892" s="18"/>
      <c r="N892" s="19" t="str">
        <f t="shared" si="68"/>
        <v/>
      </c>
      <c r="O892" s="15"/>
      <c r="P892" s="21" t="str">
        <f t="shared" si="69"/>
        <v/>
      </c>
    </row>
    <row r="893" spans="2:16" x14ac:dyDescent="0.2">
      <c r="B893" s="13" t="str">
        <f>IF(D893="","",COUNTA($D$5:D893))</f>
        <v/>
      </c>
      <c r="C893" s="14"/>
      <c r="D893" s="15"/>
      <c r="E893" s="16"/>
      <c r="F893" s="15"/>
      <c r="G893" s="18"/>
      <c r="H893" s="18" t="str">
        <f t="shared" si="65"/>
        <v/>
      </c>
      <c r="I893" s="18"/>
      <c r="J893" s="18" t="str">
        <f t="shared" si="66"/>
        <v/>
      </c>
      <c r="K893" s="18"/>
      <c r="L893" s="19" t="str">
        <f t="shared" si="67"/>
        <v/>
      </c>
      <c r="M893" s="18"/>
      <c r="N893" s="19" t="str">
        <f t="shared" si="68"/>
        <v/>
      </c>
      <c r="O893" s="15"/>
      <c r="P893" s="21" t="str">
        <f t="shared" si="69"/>
        <v/>
      </c>
    </row>
    <row r="894" spans="2:16" x14ac:dyDescent="0.2">
      <c r="B894" s="13" t="str">
        <f>IF(D894="","",COUNTA($D$5:D894))</f>
        <v/>
      </c>
      <c r="C894" s="14"/>
      <c r="D894" s="15"/>
      <c r="E894" s="16"/>
      <c r="F894" s="15"/>
      <c r="G894" s="18"/>
      <c r="H894" s="18" t="str">
        <f t="shared" si="65"/>
        <v/>
      </c>
      <c r="I894" s="18"/>
      <c r="J894" s="18" t="str">
        <f t="shared" si="66"/>
        <v/>
      </c>
      <c r="K894" s="18"/>
      <c r="L894" s="19" t="str">
        <f t="shared" si="67"/>
        <v/>
      </c>
      <c r="M894" s="18"/>
      <c r="N894" s="19" t="str">
        <f t="shared" si="68"/>
        <v/>
      </c>
      <c r="O894" s="15"/>
      <c r="P894" s="21" t="str">
        <f t="shared" si="69"/>
        <v/>
      </c>
    </row>
    <row r="895" spans="2:16" x14ac:dyDescent="0.2">
      <c r="B895" s="13" t="str">
        <f>IF(D895="","",COUNTA($D$5:D895))</f>
        <v/>
      </c>
      <c r="C895" s="14"/>
      <c r="D895" s="15"/>
      <c r="E895" s="16"/>
      <c r="F895" s="15"/>
      <c r="G895" s="18"/>
      <c r="H895" s="18" t="str">
        <f t="shared" si="65"/>
        <v/>
      </c>
      <c r="I895" s="18"/>
      <c r="J895" s="18" t="str">
        <f t="shared" si="66"/>
        <v/>
      </c>
      <c r="K895" s="18"/>
      <c r="L895" s="19" t="str">
        <f t="shared" si="67"/>
        <v/>
      </c>
      <c r="M895" s="18"/>
      <c r="N895" s="19" t="str">
        <f t="shared" si="68"/>
        <v/>
      </c>
      <c r="O895" s="15"/>
      <c r="P895" s="21" t="str">
        <f t="shared" si="69"/>
        <v/>
      </c>
    </row>
    <row r="896" spans="2:16" x14ac:dyDescent="0.2">
      <c r="B896" s="13" t="str">
        <f>IF(D896="","",COUNTA($D$5:D896))</f>
        <v/>
      </c>
      <c r="C896" s="14"/>
      <c r="D896" s="15"/>
      <c r="E896" s="16"/>
      <c r="F896" s="15"/>
      <c r="G896" s="18"/>
      <c r="H896" s="18" t="str">
        <f t="shared" si="65"/>
        <v/>
      </c>
      <c r="I896" s="18"/>
      <c r="J896" s="18" t="str">
        <f t="shared" si="66"/>
        <v/>
      </c>
      <c r="K896" s="18"/>
      <c r="L896" s="19" t="str">
        <f t="shared" si="67"/>
        <v/>
      </c>
      <c r="M896" s="18"/>
      <c r="N896" s="19" t="str">
        <f t="shared" si="68"/>
        <v/>
      </c>
      <c r="O896" s="15"/>
      <c r="P896" s="21" t="str">
        <f t="shared" si="69"/>
        <v/>
      </c>
    </row>
    <row r="897" spans="2:16" x14ac:dyDescent="0.2">
      <c r="B897" s="13" t="str">
        <f>IF(D897="","",COUNTA($D$5:D897))</f>
        <v/>
      </c>
      <c r="C897" s="14"/>
      <c r="D897" s="15"/>
      <c r="E897" s="16"/>
      <c r="F897" s="15"/>
      <c r="G897" s="18"/>
      <c r="H897" s="18" t="str">
        <f t="shared" si="65"/>
        <v/>
      </c>
      <c r="I897" s="18"/>
      <c r="J897" s="18" t="str">
        <f t="shared" si="66"/>
        <v/>
      </c>
      <c r="K897" s="18"/>
      <c r="L897" s="19" t="str">
        <f t="shared" si="67"/>
        <v/>
      </c>
      <c r="M897" s="18"/>
      <c r="N897" s="19" t="str">
        <f t="shared" si="68"/>
        <v/>
      </c>
      <c r="O897" s="15"/>
      <c r="P897" s="21" t="str">
        <f t="shared" si="69"/>
        <v/>
      </c>
    </row>
    <row r="898" spans="2:16" x14ac:dyDescent="0.2">
      <c r="B898" s="13" t="str">
        <f>IF(D898="","",COUNTA($D$5:D898))</f>
        <v/>
      </c>
      <c r="C898" s="14"/>
      <c r="D898" s="15"/>
      <c r="E898" s="16"/>
      <c r="F898" s="15"/>
      <c r="G898" s="18"/>
      <c r="H898" s="18" t="str">
        <f t="shared" si="65"/>
        <v/>
      </c>
      <c r="I898" s="18"/>
      <c r="J898" s="18" t="str">
        <f t="shared" si="66"/>
        <v/>
      </c>
      <c r="K898" s="18"/>
      <c r="L898" s="19" t="str">
        <f t="shared" si="67"/>
        <v/>
      </c>
      <c r="M898" s="18"/>
      <c r="N898" s="19" t="str">
        <f t="shared" si="68"/>
        <v/>
      </c>
      <c r="O898" s="15"/>
      <c r="P898" s="21" t="str">
        <f t="shared" si="69"/>
        <v/>
      </c>
    </row>
    <row r="899" spans="2:16" x14ac:dyDescent="0.2">
      <c r="B899" s="13" t="str">
        <f>IF(D899="","",COUNTA($D$5:D899))</f>
        <v/>
      </c>
      <c r="C899" s="14"/>
      <c r="D899" s="15"/>
      <c r="E899" s="16"/>
      <c r="F899" s="15"/>
      <c r="G899" s="18"/>
      <c r="H899" s="18" t="str">
        <f t="shared" si="65"/>
        <v/>
      </c>
      <c r="I899" s="18"/>
      <c r="J899" s="18" t="str">
        <f t="shared" si="66"/>
        <v/>
      </c>
      <c r="K899" s="18"/>
      <c r="L899" s="19" t="str">
        <f t="shared" si="67"/>
        <v/>
      </c>
      <c r="M899" s="18"/>
      <c r="N899" s="19" t="str">
        <f t="shared" si="68"/>
        <v/>
      </c>
      <c r="O899" s="15"/>
      <c r="P899" s="21" t="str">
        <f t="shared" si="69"/>
        <v/>
      </c>
    </row>
    <row r="900" spans="2:16" x14ac:dyDescent="0.2">
      <c r="B900" s="13" t="str">
        <f>IF(D900="","",COUNTA($D$5:D900))</f>
        <v/>
      </c>
      <c r="C900" s="14"/>
      <c r="D900" s="15"/>
      <c r="E900" s="16"/>
      <c r="F900" s="15"/>
      <c r="G900" s="18"/>
      <c r="H900" s="18" t="str">
        <f t="shared" si="65"/>
        <v/>
      </c>
      <c r="I900" s="18"/>
      <c r="J900" s="18" t="str">
        <f t="shared" si="66"/>
        <v/>
      </c>
      <c r="K900" s="18"/>
      <c r="L900" s="19" t="str">
        <f t="shared" si="67"/>
        <v/>
      </c>
      <c r="M900" s="18"/>
      <c r="N900" s="19" t="str">
        <f t="shared" si="68"/>
        <v/>
      </c>
      <c r="O900" s="15"/>
      <c r="P900" s="21" t="str">
        <f t="shared" si="69"/>
        <v/>
      </c>
    </row>
    <row r="901" spans="2:16" x14ac:dyDescent="0.2">
      <c r="B901" s="13" t="str">
        <f>IF(D901="","",COUNTA($D$5:D901))</f>
        <v/>
      </c>
      <c r="C901" s="14"/>
      <c r="D901" s="15"/>
      <c r="E901" s="16"/>
      <c r="F901" s="15"/>
      <c r="G901" s="18"/>
      <c r="H901" s="18" t="str">
        <f t="shared" ref="H901:H964" si="70">IF(G901="","",ROUND(G901*Cota1,2))</f>
        <v/>
      </c>
      <c r="I901" s="18"/>
      <c r="J901" s="18" t="str">
        <f t="shared" ref="J901:J964" si="71">IF(I901="","",ROUND(I901*Cota2,2))</f>
        <v/>
      </c>
      <c r="K901" s="18"/>
      <c r="L901" s="19" t="str">
        <f t="shared" ref="L901:L964" si="72">IF(K901="","",ROUND(K901*Cota1,2))</f>
        <v/>
      </c>
      <c r="M901" s="18"/>
      <c r="N901" s="19" t="str">
        <f t="shared" ref="N901:N964" si="73">IF(D901="","",N(G901)+N(H901)+N(I901)+N(J901)+N(K901)+N(M901))</f>
        <v/>
      </c>
      <c r="O901" s="15"/>
      <c r="P901" s="21" t="str">
        <f t="shared" ref="P901:P964" si="74">IF(AND(C901="",D901=""),"",TRIM(IF(OR(NOT(ISNUMBER(C901)),D901="",E901="",F901=""),"Date incomplete. ","")&amp;IF(COUNTIFS($D$5:$D$1004,D901,$F$5:$F$1004,F901)&gt;1,"Factură înregistrată de două ori. ","")&amp;IF(AND(N(G901)&lt;&gt;0,ABS(N(H901)-ROUND(G901*Cota1,2))&gt;0.05),"TVA 21% diferită de calcul. ","")&amp;IF(AND(N(I901)&lt;&gt;0,ABS(N(J901)-ROUND(I901*Cota2,2))&gt;0.05),"TVA 11% diferită de calcul. ","")&amp;IF(AND(LEFT(F901,2)="RO",O901&lt;&gt;"Da"),"Nu apare în SPV: cere furnizorului transmiterea în e-Factura. ","")))</f>
        <v/>
      </c>
    </row>
    <row r="902" spans="2:16" x14ac:dyDescent="0.2">
      <c r="B902" s="13" t="str">
        <f>IF(D902="","",COUNTA($D$5:D902))</f>
        <v/>
      </c>
      <c r="C902" s="14"/>
      <c r="D902" s="15"/>
      <c r="E902" s="16"/>
      <c r="F902" s="15"/>
      <c r="G902" s="18"/>
      <c r="H902" s="18" t="str">
        <f t="shared" si="70"/>
        <v/>
      </c>
      <c r="I902" s="18"/>
      <c r="J902" s="18" t="str">
        <f t="shared" si="71"/>
        <v/>
      </c>
      <c r="K902" s="18"/>
      <c r="L902" s="19" t="str">
        <f t="shared" si="72"/>
        <v/>
      </c>
      <c r="M902" s="18"/>
      <c r="N902" s="19" t="str">
        <f t="shared" si="73"/>
        <v/>
      </c>
      <c r="O902" s="15"/>
      <c r="P902" s="21" t="str">
        <f t="shared" si="74"/>
        <v/>
      </c>
    </row>
    <row r="903" spans="2:16" x14ac:dyDescent="0.2">
      <c r="B903" s="13" t="str">
        <f>IF(D903="","",COUNTA($D$5:D903))</f>
        <v/>
      </c>
      <c r="C903" s="14"/>
      <c r="D903" s="15"/>
      <c r="E903" s="16"/>
      <c r="F903" s="15"/>
      <c r="G903" s="18"/>
      <c r="H903" s="18" t="str">
        <f t="shared" si="70"/>
        <v/>
      </c>
      <c r="I903" s="18"/>
      <c r="J903" s="18" t="str">
        <f t="shared" si="71"/>
        <v/>
      </c>
      <c r="K903" s="18"/>
      <c r="L903" s="19" t="str">
        <f t="shared" si="72"/>
        <v/>
      </c>
      <c r="M903" s="18"/>
      <c r="N903" s="19" t="str">
        <f t="shared" si="73"/>
        <v/>
      </c>
      <c r="O903" s="15"/>
      <c r="P903" s="21" t="str">
        <f t="shared" si="74"/>
        <v/>
      </c>
    </row>
    <row r="904" spans="2:16" x14ac:dyDescent="0.2">
      <c r="B904" s="13" t="str">
        <f>IF(D904="","",COUNTA($D$5:D904))</f>
        <v/>
      </c>
      <c r="C904" s="14"/>
      <c r="D904" s="15"/>
      <c r="E904" s="16"/>
      <c r="F904" s="15"/>
      <c r="G904" s="18"/>
      <c r="H904" s="18" t="str">
        <f t="shared" si="70"/>
        <v/>
      </c>
      <c r="I904" s="18"/>
      <c r="J904" s="18" t="str">
        <f t="shared" si="71"/>
        <v/>
      </c>
      <c r="K904" s="18"/>
      <c r="L904" s="19" t="str">
        <f t="shared" si="72"/>
        <v/>
      </c>
      <c r="M904" s="18"/>
      <c r="N904" s="19" t="str">
        <f t="shared" si="73"/>
        <v/>
      </c>
      <c r="O904" s="15"/>
      <c r="P904" s="21" t="str">
        <f t="shared" si="74"/>
        <v/>
      </c>
    </row>
    <row r="905" spans="2:16" x14ac:dyDescent="0.2">
      <c r="B905" s="13" t="str">
        <f>IF(D905="","",COUNTA($D$5:D905))</f>
        <v/>
      </c>
      <c r="C905" s="14"/>
      <c r="D905" s="15"/>
      <c r="E905" s="16"/>
      <c r="F905" s="15"/>
      <c r="G905" s="18"/>
      <c r="H905" s="18" t="str">
        <f t="shared" si="70"/>
        <v/>
      </c>
      <c r="I905" s="18"/>
      <c r="J905" s="18" t="str">
        <f t="shared" si="71"/>
        <v/>
      </c>
      <c r="K905" s="18"/>
      <c r="L905" s="19" t="str">
        <f t="shared" si="72"/>
        <v/>
      </c>
      <c r="M905" s="18"/>
      <c r="N905" s="19" t="str">
        <f t="shared" si="73"/>
        <v/>
      </c>
      <c r="O905" s="15"/>
      <c r="P905" s="21" t="str">
        <f t="shared" si="74"/>
        <v/>
      </c>
    </row>
    <row r="906" spans="2:16" x14ac:dyDescent="0.2">
      <c r="B906" s="13" t="str">
        <f>IF(D906="","",COUNTA($D$5:D906))</f>
        <v/>
      </c>
      <c r="C906" s="14"/>
      <c r="D906" s="15"/>
      <c r="E906" s="16"/>
      <c r="F906" s="15"/>
      <c r="G906" s="18"/>
      <c r="H906" s="18" t="str">
        <f t="shared" si="70"/>
        <v/>
      </c>
      <c r="I906" s="18"/>
      <c r="J906" s="18" t="str">
        <f t="shared" si="71"/>
        <v/>
      </c>
      <c r="K906" s="18"/>
      <c r="L906" s="19" t="str">
        <f t="shared" si="72"/>
        <v/>
      </c>
      <c r="M906" s="18"/>
      <c r="N906" s="19" t="str">
        <f t="shared" si="73"/>
        <v/>
      </c>
      <c r="O906" s="15"/>
      <c r="P906" s="21" t="str">
        <f t="shared" si="74"/>
        <v/>
      </c>
    </row>
    <row r="907" spans="2:16" x14ac:dyDescent="0.2">
      <c r="B907" s="13" t="str">
        <f>IF(D907="","",COUNTA($D$5:D907))</f>
        <v/>
      </c>
      <c r="C907" s="14"/>
      <c r="D907" s="15"/>
      <c r="E907" s="16"/>
      <c r="F907" s="15"/>
      <c r="G907" s="18"/>
      <c r="H907" s="18" t="str">
        <f t="shared" si="70"/>
        <v/>
      </c>
      <c r="I907" s="18"/>
      <c r="J907" s="18" t="str">
        <f t="shared" si="71"/>
        <v/>
      </c>
      <c r="K907" s="18"/>
      <c r="L907" s="19" t="str">
        <f t="shared" si="72"/>
        <v/>
      </c>
      <c r="M907" s="18"/>
      <c r="N907" s="19" t="str">
        <f t="shared" si="73"/>
        <v/>
      </c>
      <c r="O907" s="15"/>
      <c r="P907" s="21" t="str">
        <f t="shared" si="74"/>
        <v/>
      </c>
    </row>
    <row r="908" spans="2:16" x14ac:dyDescent="0.2">
      <c r="B908" s="13" t="str">
        <f>IF(D908="","",COUNTA($D$5:D908))</f>
        <v/>
      </c>
      <c r="C908" s="14"/>
      <c r="D908" s="15"/>
      <c r="E908" s="16"/>
      <c r="F908" s="15"/>
      <c r="G908" s="18"/>
      <c r="H908" s="18" t="str">
        <f t="shared" si="70"/>
        <v/>
      </c>
      <c r="I908" s="18"/>
      <c r="J908" s="18" t="str">
        <f t="shared" si="71"/>
        <v/>
      </c>
      <c r="K908" s="18"/>
      <c r="L908" s="19" t="str">
        <f t="shared" si="72"/>
        <v/>
      </c>
      <c r="M908" s="18"/>
      <c r="N908" s="19" t="str">
        <f t="shared" si="73"/>
        <v/>
      </c>
      <c r="O908" s="15"/>
      <c r="P908" s="21" t="str">
        <f t="shared" si="74"/>
        <v/>
      </c>
    </row>
    <row r="909" spans="2:16" x14ac:dyDescent="0.2">
      <c r="B909" s="13" t="str">
        <f>IF(D909="","",COUNTA($D$5:D909))</f>
        <v/>
      </c>
      <c r="C909" s="14"/>
      <c r="D909" s="15"/>
      <c r="E909" s="16"/>
      <c r="F909" s="15"/>
      <c r="G909" s="18"/>
      <c r="H909" s="18" t="str">
        <f t="shared" si="70"/>
        <v/>
      </c>
      <c r="I909" s="18"/>
      <c r="J909" s="18" t="str">
        <f t="shared" si="71"/>
        <v/>
      </c>
      <c r="K909" s="18"/>
      <c r="L909" s="19" t="str">
        <f t="shared" si="72"/>
        <v/>
      </c>
      <c r="M909" s="18"/>
      <c r="N909" s="19" t="str">
        <f t="shared" si="73"/>
        <v/>
      </c>
      <c r="O909" s="15"/>
      <c r="P909" s="21" t="str">
        <f t="shared" si="74"/>
        <v/>
      </c>
    </row>
    <row r="910" spans="2:16" x14ac:dyDescent="0.2">
      <c r="B910" s="13" t="str">
        <f>IF(D910="","",COUNTA($D$5:D910))</f>
        <v/>
      </c>
      <c r="C910" s="14"/>
      <c r="D910" s="15"/>
      <c r="E910" s="16"/>
      <c r="F910" s="15"/>
      <c r="G910" s="18"/>
      <c r="H910" s="18" t="str">
        <f t="shared" si="70"/>
        <v/>
      </c>
      <c r="I910" s="18"/>
      <c r="J910" s="18" t="str">
        <f t="shared" si="71"/>
        <v/>
      </c>
      <c r="K910" s="18"/>
      <c r="L910" s="19" t="str">
        <f t="shared" si="72"/>
        <v/>
      </c>
      <c r="M910" s="18"/>
      <c r="N910" s="19" t="str">
        <f t="shared" si="73"/>
        <v/>
      </c>
      <c r="O910" s="15"/>
      <c r="P910" s="21" t="str">
        <f t="shared" si="74"/>
        <v/>
      </c>
    </row>
    <row r="911" spans="2:16" x14ac:dyDescent="0.2">
      <c r="B911" s="13" t="str">
        <f>IF(D911="","",COUNTA($D$5:D911))</f>
        <v/>
      </c>
      <c r="C911" s="14"/>
      <c r="D911" s="15"/>
      <c r="E911" s="16"/>
      <c r="F911" s="15"/>
      <c r="G911" s="18"/>
      <c r="H911" s="18" t="str">
        <f t="shared" si="70"/>
        <v/>
      </c>
      <c r="I911" s="18"/>
      <c r="J911" s="18" t="str">
        <f t="shared" si="71"/>
        <v/>
      </c>
      <c r="K911" s="18"/>
      <c r="L911" s="19" t="str">
        <f t="shared" si="72"/>
        <v/>
      </c>
      <c r="M911" s="18"/>
      <c r="N911" s="19" t="str">
        <f t="shared" si="73"/>
        <v/>
      </c>
      <c r="O911" s="15"/>
      <c r="P911" s="21" t="str">
        <f t="shared" si="74"/>
        <v/>
      </c>
    </row>
    <row r="912" spans="2:16" x14ac:dyDescent="0.2">
      <c r="B912" s="13" t="str">
        <f>IF(D912="","",COUNTA($D$5:D912))</f>
        <v/>
      </c>
      <c r="C912" s="14"/>
      <c r="D912" s="15"/>
      <c r="E912" s="16"/>
      <c r="F912" s="15"/>
      <c r="G912" s="18"/>
      <c r="H912" s="18" t="str">
        <f t="shared" si="70"/>
        <v/>
      </c>
      <c r="I912" s="18"/>
      <c r="J912" s="18" t="str">
        <f t="shared" si="71"/>
        <v/>
      </c>
      <c r="K912" s="18"/>
      <c r="L912" s="19" t="str">
        <f t="shared" si="72"/>
        <v/>
      </c>
      <c r="M912" s="18"/>
      <c r="N912" s="19" t="str">
        <f t="shared" si="73"/>
        <v/>
      </c>
      <c r="O912" s="15"/>
      <c r="P912" s="21" t="str">
        <f t="shared" si="74"/>
        <v/>
      </c>
    </row>
    <row r="913" spans="2:16" x14ac:dyDescent="0.2">
      <c r="B913" s="13" t="str">
        <f>IF(D913="","",COUNTA($D$5:D913))</f>
        <v/>
      </c>
      <c r="C913" s="14"/>
      <c r="D913" s="15"/>
      <c r="E913" s="16"/>
      <c r="F913" s="15"/>
      <c r="G913" s="18"/>
      <c r="H913" s="18" t="str">
        <f t="shared" si="70"/>
        <v/>
      </c>
      <c r="I913" s="18"/>
      <c r="J913" s="18" t="str">
        <f t="shared" si="71"/>
        <v/>
      </c>
      <c r="K913" s="18"/>
      <c r="L913" s="19" t="str">
        <f t="shared" si="72"/>
        <v/>
      </c>
      <c r="M913" s="18"/>
      <c r="N913" s="19" t="str">
        <f t="shared" si="73"/>
        <v/>
      </c>
      <c r="O913" s="15"/>
      <c r="P913" s="21" t="str">
        <f t="shared" si="74"/>
        <v/>
      </c>
    </row>
    <row r="914" spans="2:16" x14ac:dyDescent="0.2">
      <c r="B914" s="13" t="str">
        <f>IF(D914="","",COUNTA($D$5:D914))</f>
        <v/>
      </c>
      <c r="C914" s="14"/>
      <c r="D914" s="15"/>
      <c r="E914" s="16"/>
      <c r="F914" s="15"/>
      <c r="G914" s="18"/>
      <c r="H914" s="18" t="str">
        <f t="shared" si="70"/>
        <v/>
      </c>
      <c r="I914" s="18"/>
      <c r="J914" s="18" t="str">
        <f t="shared" si="71"/>
        <v/>
      </c>
      <c r="K914" s="18"/>
      <c r="L914" s="19" t="str">
        <f t="shared" si="72"/>
        <v/>
      </c>
      <c r="M914" s="18"/>
      <c r="N914" s="19" t="str">
        <f t="shared" si="73"/>
        <v/>
      </c>
      <c r="O914" s="15"/>
      <c r="P914" s="21" t="str">
        <f t="shared" si="74"/>
        <v/>
      </c>
    </row>
    <row r="915" spans="2:16" x14ac:dyDescent="0.2">
      <c r="B915" s="13" t="str">
        <f>IF(D915="","",COUNTA($D$5:D915))</f>
        <v/>
      </c>
      <c r="C915" s="14"/>
      <c r="D915" s="15"/>
      <c r="E915" s="16"/>
      <c r="F915" s="15"/>
      <c r="G915" s="18"/>
      <c r="H915" s="18" t="str">
        <f t="shared" si="70"/>
        <v/>
      </c>
      <c r="I915" s="18"/>
      <c r="J915" s="18" t="str">
        <f t="shared" si="71"/>
        <v/>
      </c>
      <c r="K915" s="18"/>
      <c r="L915" s="19" t="str">
        <f t="shared" si="72"/>
        <v/>
      </c>
      <c r="M915" s="18"/>
      <c r="N915" s="19" t="str">
        <f t="shared" si="73"/>
        <v/>
      </c>
      <c r="O915" s="15"/>
      <c r="P915" s="21" t="str">
        <f t="shared" si="74"/>
        <v/>
      </c>
    </row>
    <row r="916" spans="2:16" x14ac:dyDescent="0.2">
      <c r="B916" s="13" t="str">
        <f>IF(D916="","",COUNTA($D$5:D916))</f>
        <v/>
      </c>
      <c r="C916" s="14"/>
      <c r="D916" s="15"/>
      <c r="E916" s="16"/>
      <c r="F916" s="15"/>
      <c r="G916" s="18"/>
      <c r="H916" s="18" t="str">
        <f t="shared" si="70"/>
        <v/>
      </c>
      <c r="I916" s="18"/>
      <c r="J916" s="18" t="str">
        <f t="shared" si="71"/>
        <v/>
      </c>
      <c r="K916" s="18"/>
      <c r="L916" s="19" t="str">
        <f t="shared" si="72"/>
        <v/>
      </c>
      <c r="M916" s="18"/>
      <c r="N916" s="19" t="str">
        <f t="shared" si="73"/>
        <v/>
      </c>
      <c r="O916" s="15"/>
      <c r="P916" s="21" t="str">
        <f t="shared" si="74"/>
        <v/>
      </c>
    </row>
    <row r="917" spans="2:16" x14ac:dyDescent="0.2">
      <c r="B917" s="13" t="str">
        <f>IF(D917="","",COUNTA($D$5:D917))</f>
        <v/>
      </c>
      <c r="C917" s="14"/>
      <c r="D917" s="15"/>
      <c r="E917" s="16"/>
      <c r="F917" s="15"/>
      <c r="G917" s="18"/>
      <c r="H917" s="18" t="str">
        <f t="shared" si="70"/>
        <v/>
      </c>
      <c r="I917" s="18"/>
      <c r="J917" s="18" t="str">
        <f t="shared" si="71"/>
        <v/>
      </c>
      <c r="K917" s="18"/>
      <c r="L917" s="19" t="str">
        <f t="shared" si="72"/>
        <v/>
      </c>
      <c r="M917" s="18"/>
      <c r="N917" s="19" t="str">
        <f t="shared" si="73"/>
        <v/>
      </c>
      <c r="O917" s="15"/>
      <c r="P917" s="21" t="str">
        <f t="shared" si="74"/>
        <v/>
      </c>
    </row>
    <row r="918" spans="2:16" x14ac:dyDescent="0.2">
      <c r="B918" s="13" t="str">
        <f>IF(D918="","",COUNTA($D$5:D918))</f>
        <v/>
      </c>
      <c r="C918" s="14"/>
      <c r="D918" s="15"/>
      <c r="E918" s="16"/>
      <c r="F918" s="15"/>
      <c r="G918" s="18"/>
      <c r="H918" s="18" t="str">
        <f t="shared" si="70"/>
        <v/>
      </c>
      <c r="I918" s="18"/>
      <c r="J918" s="18" t="str">
        <f t="shared" si="71"/>
        <v/>
      </c>
      <c r="K918" s="18"/>
      <c r="L918" s="19" t="str">
        <f t="shared" si="72"/>
        <v/>
      </c>
      <c r="M918" s="18"/>
      <c r="N918" s="19" t="str">
        <f t="shared" si="73"/>
        <v/>
      </c>
      <c r="O918" s="15"/>
      <c r="P918" s="21" t="str">
        <f t="shared" si="74"/>
        <v/>
      </c>
    </row>
    <row r="919" spans="2:16" x14ac:dyDescent="0.2">
      <c r="B919" s="13" t="str">
        <f>IF(D919="","",COUNTA($D$5:D919))</f>
        <v/>
      </c>
      <c r="C919" s="14"/>
      <c r="D919" s="15"/>
      <c r="E919" s="16"/>
      <c r="F919" s="15"/>
      <c r="G919" s="18"/>
      <c r="H919" s="18" t="str">
        <f t="shared" si="70"/>
        <v/>
      </c>
      <c r="I919" s="18"/>
      <c r="J919" s="18" t="str">
        <f t="shared" si="71"/>
        <v/>
      </c>
      <c r="K919" s="18"/>
      <c r="L919" s="19" t="str">
        <f t="shared" si="72"/>
        <v/>
      </c>
      <c r="M919" s="18"/>
      <c r="N919" s="19" t="str">
        <f t="shared" si="73"/>
        <v/>
      </c>
      <c r="O919" s="15"/>
      <c r="P919" s="21" t="str">
        <f t="shared" si="74"/>
        <v/>
      </c>
    </row>
    <row r="920" spans="2:16" x14ac:dyDescent="0.2">
      <c r="B920" s="13" t="str">
        <f>IF(D920="","",COUNTA($D$5:D920))</f>
        <v/>
      </c>
      <c r="C920" s="14"/>
      <c r="D920" s="15"/>
      <c r="E920" s="16"/>
      <c r="F920" s="15"/>
      <c r="G920" s="18"/>
      <c r="H920" s="18" t="str">
        <f t="shared" si="70"/>
        <v/>
      </c>
      <c r="I920" s="18"/>
      <c r="J920" s="18" t="str">
        <f t="shared" si="71"/>
        <v/>
      </c>
      <c r="K920" s="18"/>
      <c r="L920" s="19" t="str">
        <f t="shared" si="72"/>
        <v/>
      </c>
      <c r="M920" s="18"/>
      <c r="N920" s="19" t="str">
        <f t="shared" si="73"/>
        <v/>
      </c>
      <c r="O920" s="15"/>
      <c r="P920" s="21" t="str">
        <f t="shared" si="74"/>
        <v/>
      </c>
    </row>
    <row r="921" spans="2:16" x14ac:dyDescent="0.2">
      <c r="B921" s="13" t="str">
        <f>IF(D921="","",COUNTA($D$5:D921))</f>
        <v/>
      </c>
      <c r="C921" s="14"/>
      <c r="D921" s="15"/>
      <c r="E921" s="16"/>
      <c r="F921" s="15"/>
      <c r="G921" s="18"/>
      <c r="H921" s="18" t="str">
        <f t="shared" si="70"/>
        <v/>
      </c>
      <c r="I921" s="18"/>
      <c r="J921" s="18" t="str">
        <f t="shared" si="71"/>
        <v/>
      </c>
      <c r="K921" s="18"/>
      <c r="L921" s="19" t="str">
        <f t="shared" si="72"/>
        <v/>
      </c>
      <c r="M921" s="18"/>
      <c r="N921" s="19" t="str">
        <f t="shared" si="73"/>
        <v/>
      </c>
      <c r="O921" s="15"/>
      <c r="P921" s="21" t="str">
        <f t="shared" si="74"/>
        <v/>
      </c>
    </row>
    <row r="922" spans="2:16" x14ac:dyDescent="0.2">
      <c r="B922" s="13" t="str">
        <f>IF(D922="","",COUNTA($D$5:D922))</f>
        <v/>
      </c>
      <c r="C922" s="14"/>
      <c r="D922" s="15"/>
      <c r="E922" s="16"/>
      <c r="F922" s="15"/>
      <c r="G922" s="18"/>
      <c r="H922" s="18" t="str">
        <f t="shared" si="70"/>
        <v/>
      </c>
      <c r="I922" s="18"/>
      <c r="J922" s="18" t="str">
        <f t="shared" si="71"/>
        <v/>
      </c>
      <c r="K922" s="18"/>
      <c r="L922" s="19" t="str">
        <f t="shared" si="72"/>
        <v/>
      </c>
      <c r="M922" s="18"/>
      <c r="N922" s="19" t="str">
        <f t="shared" si="73"/>
        <v/>
      </c>
      <c r="O922" s="15"/>
      <c r="P922" s="21" t="str">
        <f t="shared" si="74"/>
        <v/>
      </c>
    </row>
    <row r="923" spans="2:16" x14ac:dyDescent="0.2">
      <c r="B923" s="13" t="str">
        <f>IF(D923="","",COUNTA($D$5:D923))</f>
        <v/>
      </c>
      <c r="C923" s="14"/>
      <c r="D923" s="15"/>
      <c r="E923" s="16"/>
      <c r="F923" s="15"/>
      <c r="G923" s="18"/>
      <c r="H923" s="18" t="str">
        <f t="shared" si="70"/>
        <v/>
      </c>
      <c r="I923" s="18"/>
      <c r="J923" s="18" t="str">
        <f t="shared" si="71"/>
        <v/>
      </c>
      <c r="K923" s="18"/>
      <c r="L923" s="19" t="str">
        <f t="shared" si="72"/>
        <v/>
      </c>
      <c r="M923" s="18"/>
      <c r="N923" s="19" t="str">
        <f t="shared" si="73"/>
        <v/>
      </c>
      <c r="O923" s="15"/>
      <c r="P923" s="21" t="str">
        <f t="shared" si="74"/>
        <v/>
      </c>
    </row>
    <row r="924" spans="2:16" x14ac:dyDescent="0.2">
      <c r="B924" s="13" t="str">
        <f>IF(D924="","",COUNTA($D$5:D924))</f>
        <v/>
      </c>
      <c r="C924" s="14"/>
      <c r="D924" s="15"/>
      <c r="E924" s="16"/>
      <c r="F924" s="15"/>
      <c r="G924" s="18"/>
      <c r="H924" s="18" t="str">
        <f t="shared" si="70"/>
        <v/>
      </c>
      <c r="I924" s="18"/>
      <c r="J924" s="18" t="str">
        <f t="shared" si="71"/>
        <v/>
      </c>
      <c r="K924" s="18"/>
      <c r="L924" s="19" t="str">
        <f t="shared" si="72"/>
        <v/>
      </c>
      <c r="M924" s="18"/>
      <c r="N924" s="19" t="str">
        <f t="shared" si="73"/>
        <v/>
      </c>
      <c r="O924" s="15"/>
      <c r="P924" s="21" t="str">
        <f t="shared" si="74"/>
        <v/>
      </c>
    </row>
    <row r="925" spans="2:16" x14ac:dyDescent="0.2">
      <c r="B925" s="13" t="str">
        <f>IF(D925="","",COUNTA($D$5:D925))</f>
        <v/>
      </c>
      <c r="C925" s="14"/>
      <c r="D925" s="15"/>
      <c r="E925" s="16"/>
      <c r="F925" s="15"/>
      <c r="G925" s="18"/>
      <c r="H925" s="18" t="str">
        <f t="shared" si="70"/>
        <v/>
      </c>
      <c r="I925" s="18"/>
      <c r="J925" s="18" t="str">
        <f t="shared" si="71"/>
        <v/>
      </c>
      <c r="K925" s="18"/>
      <c r="L925" s="19" t="str">
        <f t="shared" si="72"/>
        <v/>
      </c>
      <c r="M925" s="18"/>
      <c r="N925" s="19" t="str">
        <f t="shared" si="73"/>
        <v/>
      </c>
      <c r="O925" s="15"/>
      <c r="P925" s="21" t="str">
        <f t="shared" si="74"/>
        <v/>
      </c>
    </row>
    <row r="926" spans="2:16" x14ac:dyDescent="0.2">
      <c r="B926" s="13" t="str">
        <f>IF(D926="","",COUNTA($D$5:D926))</f>
        <v/>
      </c>
      <c r="C926" s="14"/>
      <c r="D926" s="15"/>
      <c r="E926" s="16"/>
      <c r="F926" s="15"/>
      <c r="G926" s="18"/>
      <c r="H926" s="18" t="str">
        <f t="shared" si="70"/>
        <v/>
      </c>
      <c r="I926" s="18"/>
      <c r="J926" s="18" t="str">
        <f t="shared" si="71"/>
        <v/>
      </c>
      <c r="K926" s="18"/>
      <c r="L926" s="19" t="str">
        <f t="shared" si="72"/>
        <v/>
      </c>
      <c r="M926" s="18"/>
      <c r="N926" s="19" t="str">
        <f t="shared" si="73"/>
        <v/>
      </c>
      <c r="O926" s="15"/>
      <c r="P926" s="21" t="str">
        <f t="shared" si="74"/>
        <v/>
      </c>
    </row>
    <row r="927" spans="2:16" x14ac:dyDescent="0.2">
      <c r="B927" s="13" t="str">
        <f>IF(D927="","",COUNTA($D$5:D927))</f>
        <v/>
      </c>
      <c r="C927" s="14"/>
      <c r="D927" s="15"/>
      <c r="E927" s="16"/>
      <c r="F927" s="15"/>
      <c r="G927" s="18"/>
      <c r="H927" s="18" t="str">
        <f t="shared" si="70"/>
        <v/>
      </c>
      <c r="I927" s="18"/>
      <c r="J927" s="18" t="str">
        <f t="shared" si="71"/>
        <v/>
      </c>
      <c r="K927" s="18"/>
      <c r="L927" s="19" t="str">
        <f t="shared" si="72"/>
        <v/>
      </c>
      <c r="M927" s="18"/>
      <c r="N927" s="19" t="str">
        <f t="shared" si="73"/>
        <v/>
      </c>
      <c r="O927" s="15"/>
      <c r="P927" s="21" t="str">
        <f t="shared" si="74"/>
        <v/>
      </c>
    </row>
    <row r="928" spans="2:16" x14ac:dyDescent="0.2">
      <c r="B928" s="13" t="str">
        <f>IF(D928="","",COUNTA($D$5:D928))</f>
        <v/>
      </c>
      <c r="C928" s="14"/>
      <c r="D928" s="15"/>
      <c r="E928" s="16"/>
      <c r="F928" s="15"/>
      <c r="G928" s="18"/>
      <c r="H928" s="18" t="str">
        <f t="shared" si="70"/>
        <v/>
      </c>
      <c r="I928" s="18"/>
      <c r="J928" s="18" t="str">
        <f t="shared" si="71"/>
        <v/>
      </c>
      <c r="K928" s="18"/>
      <c r="L928" s="19" t="str">
        <f t="shared" si="72"/>
        <v/>
      </c>
      <c r="M928" s="18"/>
      <c r="N928" s="19" t="str">
        <f t="shared" si="73"/>
        <v/>
      </c>
      <c r="O928" s="15"/>
      <c r="P928" s="21" t="str">
        <f t="shared" si="74"/>
        <v/>
      </c>
    </row>
    <row r="929" spans="2:16" x14ac:dyDescent="0.2">
      <c r="B929" s="13" t="str">
        <f>IF(D929="","",COUNTA($D$5:D929))</f>
        <v/>
      </c>
      <c r="C929" s="14"/>
      <c r="D929" s="15"/>
      <c r="E929" s="16"/>
      <c r="F929" s="15"/>
      <c r="G929" s="18"/>
      <c r="H929" s="18" t="str">
        <f t="shared" si="70"/>
        <v/>
      </c>
      <c r="I929" s="18"/>
      <c r="J929" s="18" t="str">
        <f t="shared" si="71"/>
        <v/>
      </c>
      <c r="K929" s="18"/>
      <c r="L929" s="19" t="str">
        <f t="shared" si="72"/>
        <v/>
      </c>
      <c r="M929" s="18"/>
      <c r="N929" s="19" t="str">
        <f t="shared" si="73"/>
        <v/>
      </c>
      <c r="O929" s="15"/>
      <c r="P929" s="21" t="str">
        <f t="shared" si="74"/>
        <v/>
      </c>
    </row>
    <row r="930" spans="2:16" x14ac:dyDescent="0.2">
      <c r="B930" s="13" t="str">
        <f>IF(D930="","",COUNTA($D$5:D930))</f>
        <v/>
      </c>
      <c r="C930" s="14"/>
      <c r="D930" s="15"/>
      <c r="E930" s="16"/>
      <c r="F930" s="15"/>
      <c r="G930" s="18"/>
      <c r="H930" s="18" t="str">
        <f t="shared" si="70"/>
        <v/>
      </c>
      <c r="I930" s="18"/>
      <c r="J930" s="18" t="str">
        <f t="shared" si="71"/>
        <v/>
      </c>
      <c r="K930" s="18"/>
      <c r="L930" s="19" t="str">
        <f t="shared" si="72"/>
        <v/>
      </c>
      <c r="M930" s="18"/>
      <c r="N930" s="19" t="str">
        <f t="shared" si="73"/>
        <v/>
      </c>
      <c r="O930" s="15"/>
      <c r="P930" s="21" t="str">
        <f t="shared" si="74"/>
        <v/>
      </c>
    </row>
    <row r="931" spans="2:16" x14ac:dyDescent="0.2">
      <c r="B931" s="13" t="str">
        <f>IF(D931="","",COUNTA($D$5:D931))</f>
        <v/>
      </c>
      <c r="C931" s="14"/>
      <c r="D931" s="15"/>
      <c r="E931" s="16"/>
      <c r="F931" s="15"/>
      <c r="G931" s="18"/>
      <c r="H931" s="18" t="str">
        <f t="shared" si="70"/>
        <v/>
      </c>
      <c r="I931" s="18"/>
      <c r="J931" s="18" t="str">
        <f t="shared" si="71"/>
        <v/>
      </c>
      <c r="K931" s="18"/>
      <c r="L931" s="19" t="str">
        <f t="shared" si="72"/>
        <v/>
      </c>
      <c r="M931" s="18"/>
      <c r="N931" s="19" t="str">
        <f t="shared" si="73"/>
        <v/>
      </c>
      <c r="O931" s="15"/>
      <c r="P931" s="21" t="str">
        <f t="shared" si="74"/>
        <v/>
      </c>
    </row>
    <row r="932" spans="2:16" x14ac:dyDescent="0.2">
      <c r="B932" s="13" t="str">
        <f>IF(D932="","",COUNTA($D$5:D932))</f>
        <v/>
      </c>
      <c r="C932" s="14"/>
      <c r="D932" s="15"/>
      <c r="E932" s="16"/>
      <c r="F932" s="15"/>
      <c r="G932" s="18"/>
      <c r="H932" s="18" t="str">
        <f t="shared" si="70"/>
        <v/>
      </c>
      <c r="I932" s="18"/>
      <c r="J932" s="18" t="str">
        <f t="shared" si="71"/>
        <v/>
      </c>
      <c r="K932" s="18"/>
      <c r="L932" s="19" t="str">
        <f t="shared" si="72"/>
        <v/>
      </c>
      <c r="M932" s="18"/>
      <c r="N932" s="19" t="str">
        <f t="shared" si="73"/>
        <v/>
      </c>
      <c r="O932" s="15"/>
      <c r="P932" s="21" t="str">
        <f t="shared" si="74"/>
        <v/>
      </c>
    </row>
    <row r="933" spans="2:16" x14ac:dyDescent="0.2">
      <c r="B933" s="13" t="str">
        <f>IF(D933="","",COUNTA($D$5:D933))</f>
        <v/>
      </c>
      <c r="C933" s="14"/>
      <c r="D933" s="15"/>
      <c r="E933" s="16"/>
      <c r="F933" s="15"/>
      <c r="G933" s="18"/>
      <c r="H933" s="18" t="str">
        <f t="shared" si="70"/>
        <v/>
      </c>
      <c r="I933" s="18"/>
      <c r="J933" s="18" t="str">
        <f t="shared" si="71"/>
        <v/>
      </c>
      <c r="K933" s="18"/>
      <c r="L933" s="19" t="str">
        <f t="shared" si="72"/>
        <v/>
      </c>
      <c r="M933" s="18"/>
      <c r="N933" s="19" t="str">
        <f t="shared" si="73"/>
        <v/>
      </c>
      <c r="O933" s="15"/>
      <c r="P933" s="21" t="str">
        <f t="shared" si="74"/>
        <v/>
      </c>
    </row>
    <row r="934" spans="2:16" x14ac:dyDescent="0.2">
      <c r="B934" s="13" t="str">
        <f>IF(D934="","",COUNTA($D$5:D934))</f>
        <v/>
      </c>
      <c r="C934" s="14"/>
      <c r="D934" s="15"/>
      <c r="E934" s="16"/>
      <c r="F934" s="15"/>
      <c r="G934" s="18"/>
      <c r="H934" s="18" t="str">
        <f t="shared" si="70"/>
        <v/>
      </c>
      <c r="I934" s="18"/>
      <c r="J934" s="18" t="str">
        <f t="shared" si="71"/>
        <v/>
      </c>
      <c r="K934" s="18"/>
      <c r="L934" s="19" t="str">
        <f t="shared" si="72"/>
        <v/>
      </c>
      <c r="M934" s="18"/>
      <c r="N934" s="19" t="str">
        <f t="shared" si="73"/>
        <v/>
      </c>
      <c r="O934" s="15"/>
      <c r="P934" s="21" t="str">
        <f t="shared" si="74"/>
        <v/>
      </c>
    </row>
    <row r="935" spans="2:16" x14ac:dyDescent="0.2">
      <c r="B935" s="13" t="str">
        <f>IF(D935="","",COUNTA($D$5:D935))</f>
        <v/>
      </c>
      <c r="C935" s="14"/>
      <c r="D935" s="15"/>
      <c r="E935" s="16"/>
      <c r="F935" s="15"/>
      <c r="G935" s="18"/>
      <c r="H935" s="18" t="str">
        <f t="shared" si="70"/>
        <v/>
      </c>
      <c r="I935" s="18"/>
      <c r="J935" s="18" t="str">
        <f t="shared" si="71"/>
        <v/>
      </c>
      <c r="K935" s="18"/>
      <c r="L935" s="19" t="str">
        <f t="shared" si="72"/>
        <v/>
      </c>
      <c r="M935" s="18"/>
      <c r="N935" s="19" t="str">
        <f t="shared" si="73"/>
        <v/>
      </c>
      <c r="O935" s="15"/>
      <c r="P935" s="21" t="str">
        <f t="shared" si="74"/>
        <v/>
      </c>
    </row>
    <row r="936" spans="2:16" x14ac:dyDescent="0.2">
      <c r="B936" s="13" t="str">
        <f>IF(D936="","",COUNTA($D$5:D936))</f>
        <v/>
      </c>
      <c r="C936" s="14"/>
      <c r="D936" s="15"/>
      <c r="E936" s="16"/>
      <c r="F936" s="15"/>
      <c r="G936" s="18"/>
      <c r="H936" s="18" t="str">
        <f t="shared" si="70"/>
        <v/>
      </c>
      <c r="I936" s="18"/>
      <c r="J936" s="18" t="str">
        <f t="shared" si="71"/>
        <v/>
      </c>
      <c r="K936" s="18"/>
      <c r="L936" s="19" t="str">
        <f t="shared" si="72"/>
        <v/>
      </c>
      <c r="M936" s="18"/>
      <c r="N936" s="19" t="str">
        <f t="shared" si="73"/>
        <v/>
      </c>
      <c r="O936" s="15"/>
      <c r="P936" s="21" t="str">
        <f t="shared" si="74"/>
        <v/>
      </c>
    </row>
    <row r="937" spans="2:16" x14ac:dyDescent="0.2">
      <c r="B937" s="13" t="str">
        <f>IF(D937="","",COUNTA($D$5:D937))</f>
        <v/>
      </c>
      <c r="C937" s="14"/>
      <c r="D937" s="15"/>
      <c r="E937" s="16"/>
      <c r="F937" s="15"/>
      <c r="G937" s="18"/>
      <c r="H937" s="18" t="str">
        <f t="shared" si="70"/>
        <v/>
      </c>
      <c r="I937" s="18"/>
      <c r="J937" s="18" t="str">
        <f t="shared" si="71"/>
        <v/>
      </c>
      <c r="K937" s="18"/>
      <c r="L937" s="19" t="str">
        <f t="shared" si="72"/>
        <v/>
      </c>
      <c r="M937" s="18"/>
      <c r="N937" s="19" t="str">
        <f t="shared" si="73"/>
        <v/>
      </c>
      <c r="O937" s="15"/>
      <c r="P937" s="21" t="str">
        <f t="shared" si="74"/>
        <v/>
      </c>
    </row>
    <row r="938" spans="2:16" x14ac:dyDescent="0.2">
      <c r="B938" s="13" t="str">
        <f>IF(D938="","",COUNTA($D$5:D938))</f>
        <v/>
      </c>
      <c r="C938" s="14"/>
      <c r="D938" s="15"/>
      <c r="E938" s="16"/>
      <c r="F938" s="15"/>
      <c r="G938" s="18"/>
      <c r="H938" s="18" t="str">
        <f t="shared" si="70"/>
        <v/>
      </c>
      <c r="I938" s="18"/>
      <c r="J938" s="18" t="str">
        <f t="shared" si="71"/>
        <v/>
      </c>
      <c r="K938" s="18"/>
      <c r="L938" s="19" t="str">
        <f t="shared" si="72"/>
        <v/>
      </c>
      <c r="M938" s="18"/>
      <c r="N938" s="19" t="str">
        <f t="shared" si="73"/>
        <v/>
      </c>
      <c r="O938" s="15"/>
      <c r="P938" s="21" t="str">
        <f t="shared" si="74"/>
        <v/>
      </c>
    </row>
    <row r="939" spans="2:16" x14ac:dyDescent="0.2">
      <c r="B939" s="13" t="str">
        <f>IF(D939="","",COUNTA($D$5:D939))</f>
        <v/>
      </c>
      <c r="C939" s="14"/>
      <c r="D939" s="15"/>
      <c r="E939" s="16"/>
      <c r="F939" s="15"/>
      <c r="G939" s="18"/>
      <c r="H939" s="18" t="str">
        <f t="shared" si="70"/>
        <v/>
      </c>
      <c r="I939" s="18"/>
      <c r="J939" s="18" t="str">
        <f t="shared" si="71"/>
        <v/>
      </c>
      <c r="K939" s="18"/>
      <c r="L939" s="19" t="str">
        <f t="shared" si="72"/>
        <v/>
      </c>
      <c r="M939" s="18"/>
      <c r="N939" s="19" t="str">
        <f t="shared" si="73"/>
        <v/>
      </c>
      <c r="O939" s="15"/>
      <c r="P939" s="21" t="str">
        <f t="shared" si="74"/>
        <v/>
      </c>
    </row>
    <row r="940" spans="2:16" x14ac:dyDescent="0.2">
      <c r="B940" s="13" t="str">
        <f>IF(D940="","",COUNTA($D$5:D940))</f>
        <v/>
      </c>
      <c r="C940" s="14"/>
      <c r="D940" s="15"/>
      <c r="E940" s="16"/>
      <c r="F940" s="15"/>
      <c r="G940" s="18"/>
      <c r="H940" s="18" t="str">
        <f t="shared" si="70"/>
        <v/>
      </c>
      <c r="I940" s="18"/>
      <c r="J940" s="18" t="str">
        <f t="shared" si="71"/>
        <v/>
      </c>
      <c r="K940" s="18"/>
      <c r="L940" s="19" t="str">
        <f t="shared" si="72"/>
        <v/>
      </c>
      <c r="M940" s="18"/>
      <c r="N940" s="19" t="str">
        <f t="shared" si="73"/>
        <v/>
      </c>
      <c r="O940" s="15"/>
      <c r="P940" s="21" t="str">
        <f t="shared" si="74"/>
        <v/>
      </c>
    </row>
    <row r="941" spans="2:16" x14ac:dyDescent="0.2">
      <c r="B941" s="13" t="str">
        <f>IF(D941="","",COUNTA($D$5:D941))</f>
        <v/>
      </c>
      <c r="C941" s="14"/>
      <c r="D941" s="15"/>
      <c r="E941" s="16"/>
      <c r="F941" s="15"/>
      <c r="G941" s="18"/>
      <c r="H941" s="18" t="str">
        <f t="shared" si="70"/>
        <v/>
      </c>
      <c r="I941" s="18"/>
      <c r="J941" s="18" t="str">
        <f t="shared" si="71"/>
        <v/>
      </c>
      <c r="K941" s="18"/>
      <c r="L941" s="19" t="str">
        <f t="shared" si="72"/>
        <v/>
      </c>
      <c r="M941" s="18"/>
      <c r="N941" s="19" t="str">
        <f t="shared" si="73"/>
        <v/>
      </c>
      <c r="O941" s="15"/>
      <c r="P941" s="21" t="str">
        <f t="shared" si="74"/>
        <v/>
      </c>
    </row>
    <row r="942" spans="2:16" x14ac:dyDescent="0.2">
      <c r="B942" s="13" t="str">
        <f>IF(D942="","",COUNTA($D$5:D942))</f>
        <v/>
      </c>
      <c r="C942" s="14"/>
      <c r="D942" s="15"/>
      <c r="E942" s="16"/>
      <c r="F942" s="15"/>
      <c r="G942" s="18"/>
      <c r="H942" s="18" t="str">
        <f t="shared" si="70"/>
        <v/>
      </c>
      <c r="I942" s="18"/>
      <c r="J942" s="18" t="str">
        <f t="shared" si="71"/>
        <v/>
      </c>
      <c r="K942" s="18"/>
      <c r="L942" s="19" t="str">
        <f t="shared" si="72"/>
        <v/>
      </c>
      <c r="M942" s="18"/>
      <c r="N942" s="19" t="str">
        <f t="shared" si="73"/>
        <v/>
      </c>
      <c r="O942" s="15"/>
      <c r="P942" s="21" t="str">
        <f t="shared" si="74"/>
        <v/>
      </c>
    </row>
    <row r="943" spans="2:16" x14ac:dyDescent="0.2">
      <c r="B943" s="13" t="str">
        <f>IF(D943="","",COUNTA($D$5:D943))</f>
        <v/>
      </c>
      <c r="C943" s="14"/>
      <c r="D943" s="15"/>
      <c r="E943" s="16"/>
      <c r="F943" s="15"/>
      <c r="G943" s="18"/>
      <c r="H943" s="18" t="str">
        <f t="shared" si="70"/>
        <v/>
      </c>
      <c r="I943" s="18"/>
      <c r="J943" s="18" t="str">
        <f t="shared" si="71"/>
        <v/>
      </c>
      <c r="K943" s="18"/>
      <c r="L943" s="19" t="str">
        <f t="shared" si="72"/>
        <v/>
      </c>
      <c r="M943" s="18"/>
      <c r="N943" s="19" t="str">
        <f t="shared" si="73"/>
        <v/>
      </c>
      <c r="O943" s="15"/>
      <c r="P943" s="21" t="str">
        <f t="shared" si="74"/>
        <v/>
      </c>
    </row>
    <row r="944" spans="2:16" x14ac:dyDescent="0.2">
      <c r="B944" s="13" t="str">
        <f>IF(D944="","",COUNTA($D$5:D944))</f>
        <v/>
      </c>
      <c r="C944" s="14"/>
      <c r="D944" s="15"/>
      <c r="E944" s="16"/>
      <c r="F944" s="15"/>
      <c r="G944" s="18"/>
      <c r="H944" s="18" t="str">
        <f t="shared" si="70"/>
        <v/>
      </c>
      <c r="I944" s="18"/>
      <c r="J944" s="18" t="str">
        <f t="shared" si="71"/>
        <v/>
      </c>
      <c r="K944" s="18"/>
      <c r="L944" s="19" t="str">
        <f t="shared" si="72"/>
        <v/>
      </c>
      <c r="M944" s="18"/>
      <c r="N944" s="19" t="str">
        <f t="shared" si="73"/>
        <v/>
      </c>
      <c r="O944" s="15"/>
      <c r="P944" s="21" t="str">
        <f t="shared" si="74"/>
        <v/>
      </c>
    </row>
    <row r="945" spans="2:16" x14ac:dyDescent="0.2">
      <c r="B945" s="13" t="str">
        <f>IF(D945="","",COUNTA($D$5:D945))</f>
        <v/>
      </c>
      <c r="C945" s="14"/>
      <c r="D945" s="15"/>
      <c r="E945" s="16"/>
      <c r="F945" s="15"/>
      <c r="G945" s="18"/>
      <c r="H945" s="18" t="str">
        <f t="shared" si="70"/>
        <v/>
      </c>
      <c r="I945" s="18"/>
      <c r="J945" s="18" t="str">
        <f t="shared" si="71"/>
        <v/>
      </c>
      <c r="K945" s="18"/>
      <c r="L945" s="19" t="str">
        <f t="shared" si="72"/>
        <v/>
      </c>
      <c r="M945" s="18"/>
      <c r="N945" s="19" t="str">
        <f t="shared" si="73"/>
        <v/>
      </c>
      <c r="O945" s="15"/>
      <c r="P945" s="21" t="str">
        <f t="shared" si="74"/>
        <v/>
      </c>
    </row>
    <row r="946" spans="2:16" x14ac:dyDescent="0.2">
      <c r="B946" s="13" t="str">
        <f>IF(D946="","",COUNTA($D$5:D946))</f>
        <v/>
      </c>
      <c r="C946" s="14"/>
      <c r="D946" s="15"/>
      <c r="E946" s="16"/>
      <c r="F946" s="15"/>
      <c r="G946" s="18"/>
      <c r="H946" s="18" t="str">
        <f t="shared" si="70"/>
        <v/>
      </c>
      <c r="I946" s="18"/>
      <c r="J946" s="18" t="str">
        <f t="shared" si="71"/>
        <v/>
      </c>
      <c r="K946" s="18"/>
      <c r="L946" s="19" t="str">
        <f t="shared" si="72"/>
        <v/>
      </c>
      <c r="M946" s="18"/>
      <c r="N946" s="19" t="str">
        <f t="shared" si="73"/>
        <v/>
      </c>
      <c r="O946" s="15"/>
      <c r="P946" s="21" t="str">
        <f t="shared" si="74"/>
        <v/>
      </c>
    </row>
    <row r="947" spans="2:16" x14ac:dyDescent="0.2">
      <c r="B947" s="13" t="str">
        <f>IF(D947="","",COUNTA($D$5:D947))</f>
        <v/>
      </c>
      <c r="C947" s="14"/>
      <c r="D947" s="15"/>
      <c r="E947" s="16"/>
      <c r="F947" s="15"/>
      <c r="G947" s="18"/>
      <c r="H947" s="18" t="str">
        <f t="shared" si="70"/>
        <v/>
      </c>
      <c r="I947" s="18"/>
      <c r="J947" s="18" t="str">
        <f t="shared" si="71"/>
        <v/>
      </c>
      <c r="K947" s="18"/>
      <c r="L947" s="19" t="str">
        <f t="shared" si="72"/>
        <v/>
      </c>
      <c r="M947" s="18"/>
      <c r="N947" s="19" t="str">
        <f t="shared" si="73"/>
        <v/>
      </c>
      <c r="O947" s="15"/>
      <c r="P947" s="21" t="str">
        <f t="shared" si="74"/>
        <v/>
      </c>
    </row>
    <row r="948" spans="2:16" x14ac:dyDescent="0.2">
      <c r="B948" s="13" t="str">
        <f>IF(D948="","",COUNTA($D$5:D948))</f>
        <v/>
      </c>
      <c r="C948" s="14"/>
      <c r="D948" s="15"/>
      <c r="E948" s="16"/>
      <c r="F948" s="15"/>
      <c r="G948" s="18"/>
      <c r="H948" s="18" t="str">
        <f t="shared" si="70"/>
        <v/>
      </c>
      <c r="I948" s="18"/>
      <c r="J948" s="18" t="str">
        <f t="shared" si="71"/>
        <v/>
      </c>
      <c r="K948" s="18"/>
      <c r="L948" s="19" t="str">
        <f t="shared" si="72"/>
        <v/>
      </c>
      <c r="M948" s="18"/>
      <c r="N948" s="19" t="str">
        <f t="shared" si="73"/>
        <v/>
      </c>
      <c r="O948" s="15"/>
      <c r="P948" s="21" t="str">
        <f t="shared" si="74"/>
        <v/>
      </c>
    </row>
    <row r="949" spans="2:16" x14ac:dyDescent="0.2">
      <c r="B949" s="13" t="str">
        <f>IF(D949="","",COUNTA($D$5:D949))</f>
        <v/>
      </c>
      <c r="C949" s="14"/>
      <c r="D949" s="15"/>
      <c r="E949" s="16"/>
      <c r="F949" s="15"/>
      <c r="G949" s="18"/>
      <c r="H949" s="18" t="str">
        <f t="shared" si="70"/>
        <v/>
      </c>
      <c r="I949" s="18"/>
      <c r="J949" s="18" t="str">
        <f t="shared" si="71"/>
        <v/>
      </c>
      <c r="K949" s="18"/>
      <c r="L949" s="19" t="str">
        <f t="shared" si="72"/>
        <v/>
      </c>
      <c r="M949" s="18"/>
      <c r="N949" s="19" t="str">
        <f t="shared" si="73"/>
        <v/>
      </c>
      <c r="O949" s="15"/>
      <c r="P949" s="21" t="str">
        <f t="shared" si="74"/>
        <v/>
      </c>
    </row>
    <row r="950" spans="2:16" x14ac:dyDescent="0.2">
      <c r="B950" s="13" t="str">
        <f>IF(D950="","",COUNTA($D$5:D950))</f>
        <v/>
      </c>
      <c r="C950" s="14"/>
      <c r="D950" s="15"/>
      <c r="E950" s="16"/>
      <c r="F950" s="15"/>
      <c r="G950" s="18"/>
      <c r="H950" s="18" t="str">
        <f t="shared" si="70"/>
        <v/>
      </c>
      <c r="I950" s="18"/>
      <c r="J950" s="18" t="str">
        <f t="shared" si="71"/>
        <v/>
      </c>
      <c r="K950" s="18"/>
      <c r="L950" s="19" t="str">
        <f t="shared" si="72"/>
        <v/>
      </c>
      <c r="M950" s="18"/>
      <c r="N950" s="19" t="str">
        <f t="shared" si="73"/>
        <v/>
      </c>
      <c r="O950" s="15"/>
      <c r="P950" s="21" t="str">
        <f t="shared" si="74"/>
        <v/>
      </c>
    </row>
    <row r="951" spans="2:16" x14ac:dyDescent="0.2">
      <c r="B951" s="13" t="str">
        <f>IF(D951="","",COUNTA($D$5:D951))</f>
        <v/>
      </c>
      <c r="C951" s="14"/>
      <c r="D951" s="15"/>
      <c r="E951" s="16"/>
      <c r="F951" s="15"/>
      <c r="G951" s="18"/>
      <c r="H951" s="18" t="str">
        <f t="shared" si="70"/>
        <v/>
      </c>
      <c r="I951" s="18"/>
      <c r="J951" s="18" t="str">
        <f t="shared" si="71"/>
        <v/>
      </c>
      <c r="K951" s="18"/>
      <c r="L951" s="19" t="str">
        <f t="shared" si="72"/>
        <v/>
      </c>
      <c r="M951" s="18"/>
      <c r="N951" s="19" t="str">
        <f t="shared" si="73"/>
        <v/>
      </c>
      <c r="O951" s="15"/>
      <c r="P951" s="21" t="str">
        <f t="shared" si="74"/>
        <v/>
      </c>
    </row>
    <row r="952" spans="2:16" x14ac:dyDescent="0.2">
      <c r="B952" s="13" t="str">
        <f>IF(D952="","",COUNTA($D$5:D952))</f>
        <v/>
      </c>
      <c r="C952" s="14"/>
      <c r="D952" s="15"/>
      <c r="E952" s="16"/>
      <c r="F952" s="15"/>
      <c r="G952" s="18"/>
      <c r="H952" s="18" t="str">
        <f t="shared" si="70"/>
        <v/>
      </c>
      <c r="I952" s="18"/>
      <c r="J952" s="18" t="str">
        <f t="shared" si="71"/>
        <v/>
      </c>
      <c r="K952" s="18"/>
      <c r="L952" s="19" t="str">
        <f t="shared" si="72"/>
        <v/>
      </c>
      <c r="M952" s="18"/>
      <c r="N952" s="19" t="str">
        <f t="shared" si="73"/>
        <v/>
      </c>
      <c r="O952" s="15"/>
      <c r="P952" s="21" t="str">
        <f t="shared" si="74"/>
        <v/>
      </c>
    </row>
    <row r="953" spans="2:16" x14ac:dyDescent="0.2">
      <c r="B953" s="13" t="str">
        <f>IF(D953="","",COUNTA($D$5:D953))</f>
        <v/>
      </c>
      <c r="C953" s="14"/>
      <c r="D953" s="15"/>
      <c r="E953" s="16"/>
      <c r="F953" s="15"/>
      <c r="G953" s="18"/>
      <c r="H953" s="18" t="str">
        <f t="shared" si="70"/>
        <v/>
      </c>
      <c r="I953" s="18"/>
      <c r="J953" s="18" t="str">
        <f t="shared" si="71"/>
        <v/>
      </c>
      <c r="K953" s="18"/>
      <c r="L953" s="19" t="str">
        <f t="shared" si="72"/>
        <v/>
      </c>
      <c r="M953" s="18"/>
      <c r="N953" s="19" t="str">
        <f t="shared" si="73"/>
        <v/>
      </c>
      <c r="O953" s="15"/>
      <c r="P953" s="21" t="str">
        <f t="shared" si="74"/>
        <v/>
      </c>
    </row>
    <row r="954" spans="2:16" x14ac:dyDescent="0.2">
      <c r="B954" s="13" t="str">
        <f>IF(D954="","",COUNTA($D$5:D954))</f>
        <v/>
      </c>
      <c r="C954" s="14"/>
      <c r="D954" s="15"/>
      <c r="E954" s="16"/>
      <c r="F954" s="15"/>
      <c r="G954" s="18"/>
      <c r="H954" s="18" t="str">
        <f t="shared" si="70"/>
        <v/>
      </c>
      <c r="I954" s="18"/>
      <c r="J954" s="18" t="str">
        <f t="shared" si="71"/>
        <v/>
      </c>
      <c r="K954" s="18"/>
      <c r="L954" s="19" t="str">
        <f t="shared" si="72"/>
        <v/>
      </c>
      <c r="M954" s="18"/>
      <c r="N954" s="19" t="str">
        <f t="shared" si="73"/>
        <v/>
      </c>
      <c r="O954" s="15"/>
      <c r="P954" s="21" t="str">
        <f t="shared" si="74"/>
        <v/>
      </c>
    </row>
    <row r="955" spans="2:16" x14ac:dyDescent="0.2">
      <c r="B955" s="13" t="str">
        <f>IF(D955="","",COUNTA($D$5:D955))</f>
        <v/>
      </c>
      <c r="C955" s="14"/>
      <c r="D955" s="15"/>
      <c r="E955" s="16"/>
      <c r="F955" s="15"/>
      <c r="G955" s="18"/>
      <c r="H955" s="18" t="str">
        <f t="shared" si="70"/>
        <v/>
      </c>
      <c r="I955" s="18"/>
      <c r="J955" s="18" t="str">
        <f t="shared" si="71"/>
        <v/>
      </c>
      <c r="K955" s="18"/>
      <c r="L955" s="19" t="str">
        <f t="shared" si="72"/>
        <v/>
      </c>
      <c r="M955" s="18"/>
      <c r="N955" s="19" t="str">
        <f t="shared" si="73"/>
        <v/>
      </c>
      <c r="O955" s="15"/>
      <c r="P955" s="21" t="str">
        <f t="shared" si="74"/>
        <v/>
      </c>
    </row>
    <row r="956" spans="2:16" x14ac:dyDescent="0.2">
      <c r="B956" s="13" t="str">
        <f>IF(D956="","",COUNTA($D$5:D956))</f>
        <v/>
      </c>
      <c r="C956" s="14"/>
      <c r="D956" s="15"/>
      <c r="E956" s="16"/>
      <c r="F956" s="15"/>
      <c r="G956" s="18"/>
      <c r="H956" s="18" t="str">
        <f t="shared" si="70"/>
        <v/>
      </c>
      <c r="I956" s="18"/>
      <c r="J956" s="18" t="str">
        <f t="shared" si="71"/>
        <v/>
      </c>
      <c r="K956" s="18"/>
      <c r="L956" s="19" t="str">
        <f t="shared" si="72"/>
        <v/>
      </c>
      <c r="M956" s="18"/>
      <c r="N956" s="19" t="str">
        <f t="shared" si="73"/>
        <v/>
      </c>
      <c r="O956" s="15"/>
      <c r="P956" s="21" t="str">
        <f t="shared" si="74"/>
        <v/>
      </c>
    </row>
    <row r="957" spans="2:16" x14ac:dyDescent="0.2">
      <c r="B957" s="13" t="str">
        <f>IF(D957="","",COUNTA($D$5:D957))</f>
        <v/>
      </c>
      <c r="C957" s="14"/>
      <c r="D957" s="15"/>
      <c r="E957" s="16"/>
      <c r="F957" s="15"/>
      <c r="G957" s="18"/>
      <c r="H957" s="18" t="str">
        <f t="shared" si="70"/>
        <v/>
      </c>
      <c r="I957" s="18"/>
      <c r="J957" s="18" t="str">
        <f t="shared" si="71"/>
        <v/>
      </c>
      <c r="K957" s="18"/>
      <c r="L957" s="19" t="str">
        <f t="shared" si="72"/>
        <v/>
      </c>
      <c r="M957" s="18"/>
      <c r="N957" s="19" t="str">
        <f t="shared" si="73"/>
        <v/>
      </c>
      <c r="O957" s="15"/>
      <c r="P957" s="21" t="str">
        <f t="shared" si="74"/>
        <v/>
      </c>
    </row>
    <row r="958" spans="2:16" x14ac:dyDescent="0.2">
      <c r="B958" s="13" t="str">
        <f>IF(D958="","",COUNTA($D$5:D958))</f>
        <v/>
      </c>
      <c r="C958" s="14"/>
      <c r="D958" s="15"/>
      <c r="E958" s="16"/>
      <c r="F958" s="15"/>
      <c r="G958" s="18"/>
      <c r="H958" s="18" t="str">
        <f t="shared" si="70"/>
        <v/>
      </c>
      <c r="I958" s="18"/>
      <c r="J958" s="18" t="str">
        <f t="shared" si="71"/>
        <v/>
      </c>
      <c r="K958" s="18"/>
      <c r="L958" s="19" t="str">
        <f t="shared" si="72"/>
        <v/>
      </c>
      <c r="M958" s="18"/>
      <c r="N958" s="19" t="str">
        <f t="shared" si="73"/>
        <v/>
      </c>
      <c r="O958" s="15"/>
      <c r="P958" s="21" t="str">
        <f t="shared" si="74"/>
        <v/>
      </c>
    </row>
    <row r="959" spans="2:16" x14ac:dyDescent="0.2">
      <c r="B959" s="13" t="str">
        <f>IF(D959="","",COUNTA($D$5:D959))</f>
        <v/>
      </c>
      <c r="C959" s="14"/>
      <c r="D959" s="15"/>
      <c r="E959" s="16"/>
      <c r="F959" s="15"/>
      <c r="G959" s="18"/>
      <c r="H959" s="18" t="str">
        <f t="shared" si="70"/>
        <v/>
      </c>
      <c r="I959" s="18"/>
      <c r="J959" s="18" t="str">
        <f t="shared" si="71"/>
        <v/>
      </c>
      <c r="K959" s="18"/>
      <c r="L959" s="19" t="str">
        <f t="shared" si="72"/>
        <v/>
      </c>
      <c r="M959" s="18"/>
      <c r="N959" s="19" t="str">
        <f t="shared" si="73"/>
        <v/>
      </c>
      <c r="O959" s="15"/>
      <c r="P959" s="21" t="str">
        <f t="shared" si="74"/>
        <v/>
      </c>
    </row>
    <row r="960" spans="2:16" x14ac:dyDescent="0.2">
      <c r="B960" s="13" t="str">
        <f>IF(D960="","",COUNTA($D$5:D960))</f>
        <v/>
      </c>
      <c r="C960" s="14"/>
      <c r="D960" s="15"/>
      <c r="E960" s="16"/>
      <c r="F960" s="15"/>
      <c r="G960" s="18"/>
      <c r="H960" s="18" t="str">
        <f t="shared" si="70"/>
        <v/>
      </c>
      <c r="I960" s="18"/>
      <c r="J960" s="18" t="str">
        <f t="shared" si="71"/>
        <v/>
      </c>
      <c r="K960" s="18"/>
      <c r="L960" s="19" t="str">
        <f t="shared" si="72"/>
        <v/>
      </c>
      <c r="M960" s="18"/>
      <c r="N960" s="19" t="str">
        <f t="shared" si="73"/>
        <v/>
      </c>
      <c r="O960" s="15"/>
      <c r="P960" s="21" t="str">
        <f t="shared" si="74"/>
        <v/>
      </c>
    </row>
    <row r="961" spans="2:16" x14ac:dyDescent="0.2">
      <c r="B961" s="13" t="str">
        <f>IF(D961="","",COUNTA($D$5:D961))</f>
        <v/>
      </c>
      <c r="C961" s="14"/>
      <c r="D961" s="15"/>
      <c r="E961" s="16"/>
      <c r="F961" s="15"/>
      <c r="G961" s="18"/>
      <c r="H961" s="18" t="str">
        <f t="shared" si="70"/>
        <v/>
      </c>
      <c r="I961" s="18"/>
      <c r="J961" s="18" t="str">
        <f t="shared" si="71"/>
        <v/>
      </c>
      <c r="K961" s="18"/>
      <c r="L961" s="19" t="str">
        <f t="shared" si="72"/>
        <v/>
      </c>
      <c r="M961" s="18"/>
      <c r="N961" s="19" t="str">
        <f t="shared" si="73"/>
        <v/>
      </c>
      <c r="O961" s="15"/>
      <c r="P961" s="21" t="str">
        <f t="shared" si="74"/>
        <v/>
      </c>
    </row>
    <row r="962" spans="2:16" x14ac:dyDescent="0.2">
      <c r="B962" s="13" t="str">
        <f>IF(D962="","",COUNTA($D$5:D962))</f>
        <v/>
      </c>
      <c r="C962" s="14"/>
      <c r="D962" s="15"/>
      <c r="E962" s="16"/>
      <c r="F962" s="15"/>
      <c r="G962" s="18"/>
      <c r="H962" s="18" t="str">
        <f t="shared" si="70"/>
        <v/>
      </c>
      <c r="I962" s="18"/>
      <c r="J962" s="18" t="str">
        <f t="shared" si="71"/>
        <v/>
      </c>
      <c r="K962" s="18"/>
      <c r="L962" s="19" t="str">
        <f t="shared" si="72"/>
        <v/>
      </c>
      <c r="M962" s="18"/>
      <c r="N962" s="19" t="str">
        <f t="shared" si="73"/>
        <v/>
      </c>
      <c r="O962" s="15"/>
      <c r="P962" s="21" t="str">
        <f t="shared" si="74"/>
        <v/>
      </c>
    </row>
    <row r="963" spans="2:16" x14ac:dyDescent="0.2">
      <c r="B963" s="13" t="str">
        <f>IF(D963="","",COUNTA($D$5:D963))</f>
        <v/>
      </c>
      <c r="C963" s="14"/>
      <c r="D963" s="15"/>
      <c r="E963" s="16"/>
      <c r="F963" s="15"/>
      <c r="G963" s="18"/>
      <c r="H963" s="18" t="str">
        <f t="shared" si="70"/>
        <v/>
      </c>
      <c r="I963" s="18"/>
      <c r="J963" s="18" t="str">
        <f t="shared" si="71"/>
        <v/>
      </c>
      <c r="K963" s="18"/>
      <c r="L963" s="19" t="str">
        <f t="shared" si="72"/>
        <v/>
      </c>
      <c r="M963" s="18"/>
      <c r="N963" s="19" t="str">
        <f t="shared" si="73"/>
        <v/>
      </c>
      <c r="O963" s="15"/>
      <c r="P963" s="21" t="str">
        <f t="shared" si="74"/>
        <v/>
      </c>
    </row>
    <row r="964" spans="2:16" x14ac:dyDescent="0.2">
      <c r="B964" s="13" t="str">
        <f>IF(D964="","",COUNTA($D$5:D964))</f>
        <v/>
      </c>
      <c r="C964" s="14"/>
      <c r="D964" s="15"/>
      <c r="E964" s="16"/>
      <c r="F964" s="15"/>
      <c r="G964" s="18"/>
      <c r="H964" s="18" t="str">
        <f t="shared" si="70"/>
        <v/>
      </c>
      <c r="I964" s="18"/>
      <c r="J964" s="18" t="str">
        <f t="shared" si="71"/>
        <v/>
      </c>
      <c r="K964" s="18"/>
      <c r="L964" s="19" t="str">
        <f t="shared" si="72"/>
        <v/>
      </c>
      <c r="M964" s="18"/>
      <c r="N964" s="19" t="str">
        <f t="shared" si="73"/>
        <v/>
      </c>
      <c r="O964" s="15"/>
      <c r="P964" s="21" t="str">
        <f t="shared" si="74"/>
        <v/>
      </c>
    </row>
    <row r="965" spans="2:16" x14ac:dyDescent="0.2">
      <c r="B965" s="13" t="str">
        <f>IF(D965="","",COUNTA($D$5:D965))</f>
        <v/>
      </c>
      <c r="C965" s="14"/>
      <c r="D965" s="15"/>
      <c r="E965" s="16"/>
      <c r="F965" s="15"/>
      <c r="G965" s="18"/>
      <c r="H965" s="18" t="str">
        <f t="shared" ref="H965:H1028" si="75">IF(G965="","",ROUND(G965*Cota1,2))</f>
        <v/>
      </c>
      <c r="I965" s="18"/>
      <c r="J965" s="18" t="str">
        <f t="shared" ref="J965:J1028" si="76">IF(I965="","",ROUND(I965*Cota2,2))</f>
        <v/>
      </c>
      <c r="K965" s="18"/>
      <c r="L965" s="19" t="str">
        <f t="shared" ref="L965:L1028" si="77">IF(K965="","",ROUND(K965*Cota1,2))</f>
        <v/>
      </c>
      <c r="M965" s="18"/>
      <c r="N965" s="19" t="str">
        <f t="shared" ref="N965:N1004" si="78">IF(D965="","",N(G965)+N(H965)+N(I965)+N(J965)+N(K965)+N(M965))</f>
        <v/>
      </c>
      <c r="O965" s="15"/>
      <c r="P965" s="21" t="str">
        <f t="shared" ref="P965:P1028" si="79">IF(AND(C965="",D965=""),"",TRIM(IF(OR(NOT(ISNUMBER(C965)),D965="",E965="",F965=""),"Date incomplete. ","")&amp;IF(COUNTIFS($D$5:$D$1004,D965,$F$5:$F$1004,F965)&gt;1,"Factură înregistrată de două ori. ","")&amp;IF(AND(N(G965)&lt;&gt;0,ABS(N(H965)-ROUND(G965*Cota1,2))&gt;0.05),"TVA 21% diferită de calcul. ","")&amp;IF(AND(N(I965)&lt;&gt;0,ABS(N(J965)-ROUND(I965*Cota2,2))&gt;0.05),"TVA 11% diferită de calcul. ","")&amp;IF(AND(LEFT(F965,2)="RO",O965&lt;&gt;"Da"),"Nu apare în SPV: cere furnizorului transmiterea în e-Factura. ","")))</f>
        <v/>
      </c>
    </row>
    <row r="966" spans="2:16" x14ac:dyDescent="0.2">
      <c r="B966" s="13" t="str">
        <f>IF(D966="","",COUNTA($D$5:D966))</f>
        <v/>
      </c>
      <c r="C966" s="14"/>
      <c r="D966" s="15"/>
      <c r="E966" s="16"/>
      <c r="F966" s="15"/>
      <c r="G966" s="18"/>
      <c r="H966" s="18" t="str">
        <f t="shared" si="75"/>
        <v/>
      </c>
      <c r="I966" s="18"/>
      <c r="J966" s="18" t="str">
        <f t="shared" si="76"/>
        <v/>
      </c>
      <c r="K966" s="18"/>
      <c r="L966" s="19" t="str">
        <f t="shared" si="77"/>
        <v/>
      </c>
      <c r="M966" s="18"/>
      <c r="N966" s="19" t="str">
        <f t="shared" si="78"/>
        <v/>
      </c>
      <c r="O966" s="15"/>
      <c r="P966" s="21" t="str">
        <f t="shared" si="79"/>
        <v/>
      </c>
    </row>
    <row r="967" spans="2:16" x14ac:dyDescent="0.2">
      <c r="B967" s="13" t="str">
        <f>IF(D967="","",COUNTA($D$5:D967))</f>
        <v/>
      </c>
      <c r="C967" s="14"/>
      <c r="D967" s="15"/>
      <c r="E967" s="16"/>
      <c r="F967" s="15"/>
      <c r="G967" s="18"/>
      <c r="H967" s="18" t="str">
        <f t="shared" si="75"/>
        <v/>
      </c>
      <c r="I967" s="18"/>
      <c r="J967" s="18" t="str">
        <f t="shared" si="76"/>
        <v/>
      </c>
      <c r="K967" s="18"/>
      <c r="L967" s="19" t="str">
        <f t="shared" si="77"/>
        <v/>
      </c>
      <c r="M967" s="18"/>
      <c r="N967" s="19" t="str">
        <f t="shared" si="78"/>
        <v/>
      </c>
      <c r="O967" s="15"/>
      <c r="P967" s="21" t="str">
        <f t="shared" si="79"/>
        <v/>
      </c>
    </row>
    <row r="968" spans="2:16" x14ac:dyDescent="0.2">
      <c r="B968" s="13" t="str">
        <f>IF(D968="","",COUNTA($D$5:D968))</f>
        <v/>
      </c>
      <c r="C968" s="14"/>
      <c r="D968" s="15"/>
      <c r="E968" s="16"/>
      <c r="F968" s="15"/>
      <c r="G968" s="18"/>
      <c r="H968" s="18" t="str">
        <f t="shared" si="75"/>
        <v/>
      </c>
      <c r="I968" s="18"/>
      <c r="J968" s="18" t="str">
        <f t="shared" si="76"/>
        <v/>
      </c>
      <c r="K968" s="18"/>
      <c r="L968" s="19" t="str">
        <f t="shared" si="77"/>
        <v/>
      </c>
      <c r="M968" s="18"/>
      <c r="N968" s="19" t="str">
        <f t="shared" si="78"/>
        <v/>
      </c>
      <c r="O968" s="15"/>
      <c r="P968" s="21" t="str">
        <f t="shared" si="79"/>
        <v/>
      </c>
    </row>
    <row r="969" spans="2:16" x14ac:dyDescent="0.2">
      <c r="B969" s="13" t="str">
        <f>IF(D969="","",COUNTA($D$5:D969))</f>
        <v/>
      </c>
      <c r="C969" s="14"/>
      <c r="D969" s="15"/>
      <c r="E969" s="16"/>
      <c r="F969" s="15"/>
      <c r="G969" s="18"/>
      <c r="H969" s="18" t="str">
        <f t="shared" si="75"/>
        <v/>
      </c>
      <c r="I969" s="18"/>
      <c r="J969" s="18" t="str">
        <f t="shared" si="76"/>
        <v/>
      </c>
      <c r="K969" s="18"/>
      <c r="L969" s="19" t="str">
        <f t="shared" si="77"/>
        <v/>
      </c>
      <c r="M969" s="18"/>
      <c r="N969" s="19" t="str">
        <f t="shared" si="78"/>
        <v/>
      </c>
      <c r="O969" s="15"/>
      <c r="P969" s="21" t="str">
        <f t="shared" si="79"/>
        <v/>
      </c>
    </row>
    <row r="970" spans="2:16" x14ac:dyDescent="0.2">
      <c r="B970" s="13" t="str">
        <f>IF(D970="","",COUNTA($D$5:D970))</f>
        <v/>
      </c>
      <c r="C970" s="14"/>
      <c r="D970" s="15"/>
      <c r="E970" s="16"/>
      <c r="F970" s="15"/>
      <c r="G970" s="18"/>
      <c r="H970" s="18" t="str">
        <f t="shared" si="75"/>
        <v/>
      </c>
      <c r="I970" s="18"/>
      <c r="J970" s="18" t="str">
        <f t="shared" si="76"/>
        <v/>
      </c>
      <c r="K970" s="18"/>
      <c r="L970" s="19" t="str">
        <f t="shared" si="77"/>
        <v/>
      </c>
      <c r="M970" s="18"/>
      <c r="N970" s="19" t="str">
        <f t="shared" si="78"/>
        <v/>
      </c>
      <c r="O970" s="15"/>
      <c r="P970" s="21" t="str">
        <f t="shared" si="79"/>
        <v/>
      </c>
    </row>
    <row r="971" spans="2:16" x14ac:dyDescent="0.2">
      <c r="B971" s="13" t="str">
        <f>IF(D971="","",COUNTA($D$5:D971))</f>
        <v/>
      </c>
      <c r="C971" s="14"/>
      <c r="D971" s="15"/>
      <c r="E971" s="16"/>
      <c r="F971" s="15"/>
      <c r="G971" s="18"/>
      <c r="H971" s="18" t="str">
        <f t="shared" si="75"/>
        <v/>
      </c>
      <c r="I971" s="18"/>
      <c r="J971" s="18" t="str">
        <f t="shared" si="76"/>
        <v/>
      </c>
      <c r="K971" s="18"/>
      <c r="L971" s="19" t="str">
        <f t="shared" si="77"/>
        <v/>
      </c>
      <c r="M971" s="18"/>
      <c r="N971" s="19" t="str">
        <f t="shared" si="78"/>
        <v/>
      </c>
      <c r="O971" s="15"/>
      <c r="P971" s="21" t="str">
        <f t="shared" si="79"/>
        <v/>
      </c>
    </row>
    <row r="972" spans="2:16" x14ac:dyDescent="0.2">
      <c r="B972" s="13" t="str">
        <f>IF(D972="","",COUNTA($D$5:D972))</f>
        <v/>
      </c>
      <c r="C972" s="14"/>
      <c r="D972" s="15"/>
      <c r="E972" s="16"/>
      <c r="F972" s="15"/>
      <c r="G972" s="18"/>
      <c r="H972" s="18" t="str">
        <f t="shared" si="75"/>
        <v/>
      </c>
      <c r="I972" s="18"/>
      <c r="J972" s="18" t="str">
        <f t="shared" si="76"/>
        <v/>
      </c>
      <c r="K972" s="18"/>
      <c r="L972" s="19" t="str">
        <f t="shared" si="77"/>
        <v/>
      </c>
      <c r="M972" s="18"/>
      <c r="N972" s="19" t="str">
        <f t="shared" si="78"/>
        <v/>
      </c>
      <c r="O972" s="15"/>
      <c r="P972" s="21" t="str">
        <f t="shared" si="79"/>
        <v/>
      </c>
    </row>
    <row r="973" spans="2:16" x14ac:dyDescent="0.2">
      <c r="B973" s="13" t="str">
        <f>IF(D973="","",COUNTA($D$5:D973))</f>
        <v/>
      </c>
      <c r="C973" s="14"/>
      <c r="D973" s="15"/>
      <c r="E973" s="16"/>
      <c r="F973" s="15"/>
      <c r="G973" s="18"/>
      <c r="H973" s="18" t="str">
        <f t="shared" si="75"/>
        <v/>
      </c>
      <c r="I973" s="18"/>
      <c r="J973" s="18" t="str">
        <f t="shared" si="76"/>
        <v/>
      </c>
      <c r="K973" s="18"/>
      <c r="L973" s="19" t="str">
        <f t="shared" si="77"/>
        <v/>
      </c>
      <c r="M973" s="18"/>
      <c r="N973" s="19" t="str">
        <f t="shared" si="78"/>
        <v/>
      </c>
      <c r="O973" s="15"/>
      <c r="P973" s="21" t="str">
        <f t="shared" si="79"/>
        <v/>
      </c>
    </row>
    <row r="974" spans="2:16" x14ac:dyDescent="0.2">
      <c r="B974" s="13" t="str">
        <f>IF(D974="","",COUNTA($D$5:D974))</f>
        <v/>
      </c>
      <c r="C974" s="14"/>
      <c r="D974" s="15"/>
      <c r="E974" s="16"/>
      <c r="F974" s="15"/>
      <c r="G974" s="18"/>
      <c r="H974" s="18" t="str">
        <f t="shared" si="75"/>
        <v/>
      </c>
      <c r="I974" s="18"/>
      <c r="J974" s="18" t="str">
        <f t="shared" si="76"/>
        <v/>
      </c>
      <c r="K974" s="18"/>
      <c r="L974" s="19" t="str">
        <f t="shared" si="77"/>
        <v/>
      </c>
      <c r="M974" s="18"/>
      <c r="N974" s="19" t="str">
        <f t="shared" si="78"/>
        <v/>
      </c>
      <c r="O974" s="15"/>
      <c r="P974" s="21" t="str">
        <f t="shared" si="79"/>
        <v/>
      </c>
    </row>
    <row r="975" spans="2:16" x14ac:dyDescent="0.2">
      <c r="B975" s="13" t="str">
        <f>IF(D975="","",COUNTA($D$5:D975))</f>
        <v/>
      </c>
      <c r="C975" s="14"/>
      <c r="D975" s="15"/>
      <c r="E975" s="16"/>
      <c r="F975" s="15"/>
      <c r="G975" s="18"/>
      <c r="H975" s="18" t="str">
        <f t="shared" si="75"/>
        <v/>
      </c>
      <c r="I975" s="18"/>
      <c r="J975" s="18" t="str">
        <f t="shared" si="76"/>
        <v/>
      </c>
      <c r="K975" s="18"/>
      <c r="L975" s="19" t="str">
        <f t="shared" si="77"/>
        <v/>
      </c>
      <c r="M975" s="18"/>
      <c r="N975" s="19" t="str">
        <f t="shared" si="78"/>
        <v/>
      </c>
      <c r="O975" s="15"/>
      <c r="P975" s="21" t="str">
        <f t="shared" si="79"/>
        <v/>
      </c>
    </row>
    <row r="976" spans="2:16" x14ac:dyDescent="0.2">
      <c r="B976" s="13" t="str">
        <f>IF(D976="","",COUNTA($D$5:D976))</f>
        <v/>
      </c>
      <c r="C976" s="14"/>
      <c r="D976" s="15"/>
      <c r="E976" s="16"/>
      <c r="F976" s="15"/>
      <c r="G976" s="18"/>
      <c r="H976" s="18" t="str">
        <f t="shared" si="75"/>
        <v/>
      </c>
      <c r="I976" s="18"/>
      <c r="J976" s="18" t="str">
        <f t="shared" si="76"/>
        <v/>
      </c>
      <c r="K976" s="18"/>
      <c r="L976" s="19" t="str">
        <f t="shared" si="77"/>
        <v/>
      </c>
      <c r="M976" s="18"/>
      <c r="N976" s="19" t="str">
        <f t="shared" si="78"/>
        <v/>
      </c>
      <c r="O976" s="15"/>
      <c r="P976" s="21" t="str">
        <f t="shared" si="79"/>
        <v/>
      </c>
    </row>
    <row r="977" spans="2:16" x14ac:dyDescent="0.2">
      <c r="B977" s="13" t="str">
        <f>IF(D977="","",COUNTA($D$5:D977))</f>
        <v/>
      </c>
      <c r="C977" s="14"/>
      <c r="D977" s="15"/>
      <c r="E977" s="16"/>
      <c r="F977" s="15"/>
      <c r="G977" s="18"/>
      <c r="H977" s="18" t="str">
        <f t="shared" si="75"/>
        <v/>
      </c>
      <c r="I977" s="18"/>
      <c r="J977" s="18" t="str">
        <f t="shared" si="76"/>
        <v/>
      </c>
      <c r="K977" s="18"/>
      <c r="L977" s="19" t="str">
        <f t="shared" si="77"/>
        <v/>
      </c>
      <c r="M977" s="18"/>
      <c r="N977" s="19" t="str">
        <f t="shared" si="78"/>
        <v/>
      </c>
      <c r="O977" s="15"/>
      <c r="P977" s="21" t="str">
        <f t="shared" si="79"/>
        <v/>
      </c>
    </row>
    <row r="978" spans="2:16" x14ac:dyDescent="0.2">
      <c r="B978" s="13" t="str">
        <f>IF(D978="","",COUNTA($D$5:D978))</f>
        <v/>
      </c>
      <c r="C978" s="14"/>
      <c r="D978" s="15"/>
      <c r="E978" s="16"/>
      <c r="F978" s="15"/>
      <c r="G978" s="18"/>
      <c r="H978" s="18" t="str">
        <f t="shared" si="75"/>
        <v/>
      </c>
      <c r="I978" s="18"/>
      <c r="J978" s="18" t="str">
        <f t="shared" si="76"/>
        <v/>
      </c>
      <c r="K978" s="18"/>
      <c r="L978" s="19" t="str">
        <f t="shared" si="77"/>
        <v/>
      </c>
      <c r="M978" s="18"/>
      <c r="N978" s="19" t="str">
        <f t="shared" si="78"/>
        <v/>
      </c>
      <c r="O978" s="15"/>
      <c r="P978" s="21" t="str">
        <f t="shared" si="79"/>
        <v/>
      </c>
    </row>
    <row r="979" spans="2:16" x14ac:dyDescent="0.2">
      <c r="B979" s="13" t="str">
        <f>IF(D979="","",COUNTA($D$5:D979))</f>
        <v/>
      </c>
      <c r="C979" s="14"/>
      <c r="D979" s="15"/>
      <c r="E979" s="16"/>
      <c r="F979" s="15"/>
      <c r="G979" s="18"/>
      <c r="H979" s="18" t="str">
        <f t="shared" si="75"/>
        <v/>
      </c>
      <c r="I979" s="18"/>
      <c r="J979" s="18" t="str">
        <f t="shared" si="76"/>
        <v/>
      </c>
      <c r="K979" s="18"/>
      <c r="L979" s="19" t="str">
        <f t="shared" si="77"/>
        <v/>
      </c>
      <c r="M979" s="18"/>
      <c r="N979" s="19" t="str">
        <f t="shared" si="78"/>
        <v/>
      </c>
      <c r="O979" s="15"/>
      <c r="P979" s="21" t="str">
        <f t="shared" si="79"/>
        <v/>
      </c>
    </row>
    <row r="980" spans="2:16" x14ac:dyDescent="0.2">
      <c r="B980" s="13" t="str">
        <f>IF(D980="","",COUNTA($D$5:D980))</f>
        <v/>
      </c>
      <c r="C980" s="14"/>
      <c r="D980" s="15"/>
      <c r="E980" s="16"/>
      <c r="F980" s="15"/>
      <c r="G980" s="18"/>
      <c r="H980" s="18" t="str">
        <f t="shared" si="75"/>
        <v/>
      </c>
      <c r="I980" s="18"/>
      <c r="J980" s="18" t="str">
        <f t="shared" si="76"/>
        <v/>
      </c>
      <c r="K980" s="18"/>
      <c r="L980" s="19" t="str">
        <f t="shared" si="77"/>
        <v/>
      </c>
      <c r="M980" s="18"/>
      <c r="N980" s="19" t="str">
        <f t="shared" si="78"/>
        <v/>
      </c>
      <c r="O980" s="15"/>
      <c r="P980" s="21" t="str">
        <f t="shared" si="79"/>
        <v/>
      </c>
    </row>
    <row r="981" spans="2:16" x14ac:dyDescent="0.2">
      <c r="B981" s="13" t="str">
        <f>IF(D981="","",COUNTA($D$5:D981))</f>
        <v/>
      </c>
      <c r="C981" s="14"/>
      <c r="D981" s="15"/>
      <c r="E981" s="16"/>
      <c r="F981" s="15"/>
      <c r="G981" s="18"/>
      <c r="H981" s="18" t="str">
        <f t="shared" si="75"/>
        <v/>
      </c>
      <c r="I981" s="18"/>
      <c r="J981" s="18" t="str">
        <f t="shared" si="76"/>
        <v/>
      </c>
      <c r="K981" s="18"/>
      <c r="L981" s="19" t="str">
        <f t="shared" si="77"/>
        <v/>
      </c>
      <c r="M981" s="18"/>
      <c r="N981" s="19" t="str">
        <f t="shared" si="78"/>
        <v/>
      </c>
      <c r="O981" s="15"/>
      <c r="P981" s="21" t="str">
        <f t="shared" si="79"/>
        <v/>
      </c>
    </row>
    <row r="982" spans="2:16" x14ac:dyDescent="0.2">
      <c r="B982" s="13" t="str">
        <f>IF(D982="","",COUNTA($D$5:D982))</f>
        <v/>
      </c>
      <c r="C982" s="14"/>
      <c r="D982" s="15"/>
      <c r="E982" s="16"/>
      <c r="F982" s="15"/>
      <c r="G982" s="18"/>
      <c r="H982" s="18" t="str">
        <f t="shared" si="75"/>
        <v/>
      </c>
      <c r="I982" s="18"/>
      <c r="J982" s="18" t="str">
        <f t="shared" si="76"/>
        <v/>
      </c>
      <c r="K982" s="18"/>
      <c r="L982" s="19" t="str">
        <f t="shared" si="77"/>
        <v/>
      </c>
      <c r="M982" s="18"/>
      <c r="N982" s="19" t="str">
        <f t="shared" si="78"/>
        <v/>
      </c>
      <c r="O982" s="15"/>
      <c r="P982" s="21" t="str">
        <f t="shared" si="79"/>
        <v/>
      </c>
    </row>
    <row r="983" spans="2:16" x14ac:dyDescent="0.2">
      <c r="B983" s="13" t="str">
        <f>IF(D983="","",COUNTA($D$5:D983))</f>
        <v/>
      </c>
      <c r="C983" s="14"/>
      <c r="D983" s="15"/>
      <c r="E983" s="16"/>
      <c r="F983" s="15"/>
      <c r="G983" s="18"/>
      <c r="H983" s="18" t="str">
        <f t="shared" si="75"/>
        <v/>
      </c>
      <c r="I983" s="18"/>
      <c r="J983" s="18" t="str">
        <f t="shared" si="76"/>
        <v/>
      </c>
      <c r="K983" s="18"/>
      <c r="L983" s="19" t="str">
        <f t="shared" si="77"/>
        <v/>
      </c>
      <c r="M983" s="18"/>
      <c r="N983" s="19" t="str">
        <f t="shared" si="78"/>
        <v/>
      </c>
      <c r="O983" s="15"/>
      <c r="P983" s="21" t="str">
        <f t="shared" si="79"/>
        <v/>
      </c>
    </row>
    <row r="984" spans="2:16" x14ac:dyDescent="0.2">
      <c r="B984" s="13" t="str">
        <f>IF(D984="","",COUNTA($D$5:D984))</f>
        <v/>
      </c>
      <c r="C984" s="14"/>
      <c r="D984" s="15"/>
      <c r="E984" s="16"/>
      <c r="F984" s="15"/>
      <c r="G984" s="18"/>
      <c r="H984" s="18" t="str">
        <f t="shared" si="75"/>
        <v/>
      </c>
      <c r="I984" s="18"/>
      <c r="J984" s="18" t="str">
        <f t="shared" si="76"/>
        <v/>
      </c>
      <c r="K984" s="18"/>
      <c r="L984" s="19" t="str">
        <f t="shared" si="77"/>
        <v/>
      </c>
      <c r="M984" s="18"/>
      <c r="N984" s="19" t="str">
        <f t="shared" si="78"/>
        <v/>
      </c>
      <c r="O984" s="15"/>
      <c r="P984" s="21" t="str">
        <f t="shared" si="79"/>
        <v/>
      </c>
    </row>
    <row r="985" spans="2:16" x14ac:dyDescent="0.2">
      <c r="B985" s="13" t="str">
        <f>IF(D985="","",COUNTA($D$5:D985))</f>
        <v/>
      </c>
      <c r="C985" s="14"/>
      <c r="D985" s="15"/>
      <c r="E985" s="16"/>
      <c r="F985" s="15"/>
      <c r="G985" s="18"/>
      <c r="H985" s="18" t="str">
        <f t="shared" si="75"/>
        <v/>
      </c>
      <c r="I985" s="18"/>
      <c r="J985" s="18" t="str">
        <f t="shared" si="76"/>
        <v/>
      </c>
      <c r="K985" s="18"/>
      <c r="L985" s="19" t="str">
        <f t="shared" si="77"/>
        <v/>
      </c>
      <c r="M985" s="18"/>
      <c r="N985" s="19" t="str">
        <f t="shared" si="78"/>
        <v/>
      </c>
      <c r="O985" s="15"/>
      <c r="P985" s="21" t="str">
        <f t="shared" si="79"/>
        <v/>
      </c>
    </row>
    <row r="986" spans="2:16" x14ac:dyDescent="0.2">
      <c r="B986" s="13" t="str">
        <f>IF(D986="","",COUNTA($D$5:D986))</f>
        <v/>
      </c>
      <c r="C986" s="14"/>
      <c r="D986" s="15"/>
      <c r="E986" s="16"/>
      <c r="F986" s="15"/>
      <c r="G986" s="18"/>
      <c r="H986" s="18" t="str">
        <f t="shared" si="75"/>
        <v/>
      </c>
      <c r="I986" s="18"/>
      <c r="J986" s="18" t="str">
        <f t="shared" si="76"/>
        <v/>
      </c>
      <c r="K986" s="18"/>
      <c r="L986" s="19" t="str">
        <f t="shared" si="77"/>
        <v/>
      </c>
      <c r="M986" s="18"/>
      <c r="N986" s="19" t="str">
        <f t="shared" si="78"/>
        <v/>
      </c>
      <c r="O986" s="15"/>
      <c r="P986" s="21" t="str">
        <f t="shared" si="79"/>
        <v/>
      </c>
    </row>
    <row r="987" spans="2:16" x14ac:dyDescent="0.2">
      <c r="B987" s="13" t="str">
        <f>IF(D987="","",COUNTA($D$5:D987))</f>
        <v/>
      </c>
      <c r="C987" s="14"/>
      <c r="D987" s="15"/>
      <c r="E987" s="16"/>
      <c r="F987" s="15"/>
      <c r="G987" s="18"/>
      <c r="H987" s="18" t="str">
        <f t="shared" si="75"/>
        <v/>
      </c>
      <c r="I987" s="18"/>
      <c r="J987" s="18" t="str">
        <f t="shared" si="76"/>
        <v/>
      </c>
      <c r="K987" s="18"/>
      <c r="L987" s="19" t="str">
        <f t="shared" si="77"/>
        <v/>
      </c>
      <c r="M987" s="18"/>
      <c r="N987" s="19" t="str">
        <f t="shared" si="78"/>
        <v/>
      </c>
      <c r="O987" s="15"/>
      <c r="P987" s="21" t="str">
        <f t="shared" si="79"/>
        <v/>
      </c>
    </row>
    <row r="988" spans="2:16" x14ac:dyDescent="0.2">
      <c r="B988" s="13" t="str">
        <f>IF(D988="","",COUNTA($D$5:D988))</f>
        <v/>
      </c>
      <c r="C988" s="14"/>
      <c r="D988" s="15"/>
      <c r="E988" s="16"/>
      <c r="F988" s="15"/>
      <c r="G988" s="18"/>
      <c r="H988" s="18" t="str">
        <f t="shared" si="75"/>
        <v/>
      </c>
      <c r="I988" s="18"/>
      <c r="J988" s="18" t="str">
        <f t="shared" si="76"/>
        <v/>
      </c>
      <c r="K988" s="18"/>
      <c r="L988" s="19" t="str">
        <f t="shared" si="77"/>
        <v/>
      </c>
      <c r="M988" s="18"/>
      <c r="N988" s="19" t="str">
        <f t="shared" si="78"/>
        <v/>
      </c>
      <c r="O988" s="15"/>
      <c r="P988" s="21" t="str">
        <f t="shared" si="79"/>
        <v/>
      </c>
    </row>
    <row r="989" spans="2:16" x14ac:dyDescent="0.2">
      <c r="B989" s="13" t="str">
        <f>IF(D989="","",COUNTA($D$5:D989))</f>
        <v/>
      </c>
      <c r="C989" s="14"/>
      <c r="D989" s="15"/>
      <c r="E989" s="16"/>
      <c r="F989" s="15"/>
      <c r="G989" s="18"/>
      <c r="H989" s="18" t="str">
        <f t="shared" si="75"/>
        <v/>
      </c>
      <c r="I989" s="18"/>
      <c r="J989" s="18" t="str">
        <f t="shared" si="76"/>
        <v/>
      </c>
      <c r="K989" s="18"/>
      <c r="L989" s="19" t="str">
        <f t="shared" si="77"/>
        <v/>
      </c>
      <c r="M989" s="18"/>
      <c r="N989" s="19" t="str">
        <f t="shared" si="78"/>
        <v/>
      </c>
      <c r="O989" s="15"/>
      <c r="P989" s="21" t="str">
        <f t="shared" si="79"/>
        <v/>
      </c>
    </row>
    <row r="990" spans="2:16" x14ac:dyDescent="0.2">
      <c r="B990" s="13" t="str">
        <f>IF(D990="","",COUNTA($D$5:D990))</f>
        <v/>
      </c>
      <c r="C990" s="14"/>
      <c r="D990" s="15"/>
      <c r="E990" s="16"/>
      <c r="F990" s="15"/>
      <c r="G990" s="18"/>
      <c r="H990" s="18" t="str">
        <f t="shared" si="75"/>
        <v/>
      </c>
      <c r="I990" s="18"/>
      <c r="J990" s="18" t="str">
        <f t="shared" si="76"/>
        <v/>
      </c>
      <c r="K990" s="18"/>
      <c r="L990" s="19" t="str">
        <f t="shared" si="77"/>
        <v/>
      </c>
      <c r="M990" s="18"/>
      <c r="N990" s="19" t="str">
        <f t="shared" si="78"/>
        <v/>
      </c>
      <c r="O990" s="15"/>
      <c r="P990" s="21" t="str">
        <f t="shared" si="79"/>
        <v/>
      </c>
    </row>
    <row r="991" spans="2:16" x14ac:dyDescent="0.2">
      <c r="B991" s="13" t="str">
        <f>IF(D991="","",COUNTA($D$5:D991))</f>
        <v/>
      </c>
      <c r="C991" s="14"/>
      <c r="D991" s="15"/>
      <c r="E991" s="16"/>
      <c r="F991" s="15"/>
      <c r="G991" s="18"/>
      <c r="H991" s="18" t="str">
        <f t="shared" si="75"/>
        <v/>
      </c>
      <c r="I991" s="18"/>
      <c r="J991" s="18" t="str">
        <f t="shared" si="76"/>
        <v/>
      </c>
      <c r="K991" s="18"/>
      <c r="L991" s="19" t="str">
        <f t="shared" si="77"/>
        <v/>
      </c>
      <c r="M991" s="18"/>
      <c r="N991" s="19" t="str">
        <f t="shared" si="78"/>
        <v/>
      </c>
      <c r="O991" s="15"/>
      <c r="P991" s="21" t="str">
        <f t="shared" si="79"/>
        <v/>
      </c>
    </row>
    <row r="992" spans="2:16" x14ac:dyDescent="0.2">
      <c r="B992" s="13" t="str">
        <f>IF(D992="","",COUNTA($D$5:D992))</f>
        <v/>
      </c>
      <c r="C992" s="14"/>
      <c r="D992" s="15"/>
      <c r="E992" s="16"/>
      <c r="F992" s="15"/>
      <c r="G992" s="18"/>
      <c r="H992" s="18" t="str">
        <f t="shared" si="75"/>
        <v/>
      </c>
      <c r="I992" s="18"/>
      <c r="J992" s="18" t="str">
        <f t="shared" si="76"/>
        <v/>
      </c>
      <c r="K992" s="18"/>
      <c r="L992" s="19" t="str">
        <f t="shared" si="77"/>
        <v/>
      </c>
      <c r="M992" s="18"/>
      <c r="N992" s="19" t="str">
        <f t="shared" si="78"/>
        <v/>
      </c>
      <c r="O992" s="15"/>
      <c r="P992" s="21" t="str">
        <f t="shared" si="79"/>
        <v/>
      </c>
    </row>
    <row r="993" spans="2:702" x14ac:dyDescent="0.2">
      <c r="B993" s="13" t="str">
        <f>IF(D993="","",COUNTA($D$5:D993))</f>
        <v/>
      </c>
      <c r="C993" s="14"/>
      <c r="D993" s="15"/>
      <c r="E993" s="16"/>
      <c r="F993" s="15"/>
      <c r="G993" s="18"/>
      <c r="H993" s="18" t="str">
        <f t="shared" si="75"/>
        <v/>
      </c>
      <c r="I993" s="18"/>
      <c r="J993" s="18" t="str">
        <f t="shared" si="76"/>
        <v/>
      </c>
      <c r="K993" s="18"/>
      <c r="L993" s="19" t="str">
        <f t="shared" si="77"/>
        <v/>
      </c>
      <c r="M993" s="18"/>
      <c r="N993" s="19" t="str">
        <f t="shared" si="78"/>
        <v/>
      </c>
      <c r="O993" s="15"/>
      <c r="P993" s="21" t="str">
        <f t="shared" si="79"/>
        <v/>
      </c>
    </row>
    <row r="994" spans="2:702" x14ac:dyDescent="0.2">
      <c r="B994" s="13" t="str">
        <f>IF(D994="","",COUNTA($D$5:D994))</f>
        <v/>
      </c>
      <c r="C994" s="14"/>
      <c r="D994" s="15"/>
      <c r="E994" s="16"/>
      <c r="F994" s="15"/>
      <c r="G994" s="18"/>
      <c r="H994" s="18" t="str">
        <f t="shared" si="75"/>
        <v/>
      </c>
      <c r="I994" s="18"/>
      <c r="J994" s="18" t="str">
        <f t="shared" si="76"/>
        <v/>
      </c>
      <c r="K994" s="18"/>
      <c r="L994" s="19" t="str">
        <f t="shared" si="77"/>
        <v/>
      </c>
      <c r="M994" s="18"/>
      <c r="N994" s="19" t="str">
        <f t="shared" si="78"/>
        <v/>
      </c>
      <c r="O994" s="15"/>
      <c r="P994" s="21" t="str">
        <f t="shared" si="79"/>
        <v/>
      </c>
    </row>
    <row r="995" spans="2:702" x14ac:dyDescent="0.2">
      <c r="B995" s="13" t="str">
        <f>IF(D995="","",COUNTA($D$5:D995))</f>
        <v/>
      </c>
      <c r="C995" s="14"/>
      <c r="D995" s="15"/>
      <c r="E995" s="16"/>
      <c r="F995" s="15"/>
      <c r="G995" s="18"/>
      <c r="H995" s="18" t="str">
        <f t="shared" si="75"/>
        <v/>
      </c>
      <c r="I995" s="18"/>
      <c r="J995" s="18" t="str">
        <f t="shared" si="76"/>
        <v/>
      </c>
      <c r="K995" s="18"/>
      <c r="L995" s="19" t="str">
        <f t="shared" si="77"/>
        <v/>
      </c>
      <c r="M995" s="18"/>
      <c r="N995" s="19" t="str">
        <f t="shared" si="78"/>
        <v/>
      </c>
      <c r="O995" s="15"/>
      <c r="P995" s="21" t="str">
        <f t="shared" si="79"/>
        <v/>
      </c>
    </row>
    <row r="996" spans="2:702" x14ac:dyDescent="0.2">
      <c r="B996" s="13" t="str">
        <f>IF(D996="","",COUNTA($D$5:D996))</f>
        <v/>
      </c>
      <c r="C996" s="14"/>
      <c r="D996" s="15"/>
      <c r="E996" s="16"/>
      <c r="F996" s="15"/>
      <c r="G996" s="18"/>
      <c r="H996" s="18" t="str">
        <f t="shared" si="75"/>
        <v/>
      </c>
      <c r="I996" s="18"/>
      <c r="J996" s="18" t="str">
        <f t="shared" si="76"/>
        <v/>
      </c>
      <c r="K996" s="18"/>
      <c r="L996" s="19" t="str">
        <f t="shared" si="77"/>
        <v/>
      </c>
      <c r="M996" s="18"/>
      <c r="N996" s="19" t="str">
        <f t="shared" si="78"/>
        <v/>
      </c>
      <c r="O996" s="15"/>
      <c r="P996" s="21" t="str">
        <f t="shared" si="79"/>
        <v/>
      </c>
    </row>
    <row r="997" spans="2:702" x14ac:dyDescent="0.2">
      <c r="B997" s="13" t="str">
        <f>IF(D997="","",COUNTA($D$5:D997))</f>
        <v/>
      </c>
      <c r="C997" s="14"/>
      <c r="D997" s="15"/>
      <c r="E997" s="16"/>
      <c r="F997" s="15"/>
      <c r="G997" s="18"/>
      <c r="H997" s="18" t="str">
        <f t="shared" si="75"/>
        <v/>
      </c>
      <c r="I997" s="18"/>
      <c r="J997" s="18" t="str">
        <f t="shared" si="76"/>
        <v/>
      </c>
      <c r="K997" s="18"/>
      <c r="L997" s="19" t="str">
        <f t="shared" si="77"/>
        <v/>
      </c>
      <c r="M997" s="18"/>
      <c r="N997" s="19" t="str">
        <f t="shared" si="78"/>
        <v/>
      </c>
      <c r="O997" s="15"/>
      <c r="P997" s="21" t="str">
        <f t="shared" si="79"/>
        <v/>
      </c>
    </row>
    <row r="998" spans="2:702" x14ac:dyDescent="0.2">
      <c r="B998" s="13" t="str">
        <f>IF(D998="","",COUNTA($D$5:D998))</f>
        <v/>
      </c>
      <c r="C998" s="14"/>
      <c r="D998" s="15"/>
      <c r="E998" s="16"/>
      <c r="F998" s="15"/>
      <c r="G998" s="18"/>
      <c r="H998" s="18" t="str">
        <f t="shared" si="75"/>
        <v/>
      </c>
      <c r="I998" s="18"/>
      <c r="J998" s="18" t="str">
        <f t="shared" si="76"/>
        <v/>
      </c>
      <c r="K998" s="18"/>
      <c r="L998" s="19" t="str">
        <f t="shared" si="77"/>
        <v/>
      </c>
      <c r="M998" s="18"/>
      <c r="N998" s="19" t="str">
        <f t="shared" si="78"/>
        <v/>
      </c>
      <c r="O998" s="15"/>
      <c r="P998" s="21" t="str">
        <f t="shared" si="79"/>
        <v/>
      </c>
    </row>
    <row r="999" spans="2:702" x14ac:dyDescent="0.2">
      <c r="B999" s="13" t="str">
        <f>IF(D999="","",COUNTA($D$5:D999))</f>
        <v/>
      </c>
      <c r="C999" s="14"/>
      <c r="D999" s="15"/>
      <c r="E999" s="16"/>
      <c r="F999" s="15"/>
      <c r="G999" s="18"/>
      <c r="H999" s="18" t="str">
        <f t="shared" si="75"/>
        <v/>
      </c>
      <c r="I999" s="18"/>
      <c r="J999" s="18" t="str">
        <f t="shared" si="76"/>
        <v/>
      </c>
      <c r="K999" s="18"/>
      <c r="L999" s="19" t="str">
        <f t="shared" si="77"/>
        <v/>
      </c>
      <c r="M999" s="18"/>
      <c r="N999" s="19" t="str">
        <f t="shared" si="78"/>
        <v/>
      </c>
      <c r="O999" s="15"/>
      <c r="P999" s="21" t="str">
        <f t="shared" si="79"/>
        <v/>
      </c>
    </row>
    <row r="1000" spans="2:702" ht="15" x14ac:dyDescent="0.25">
      <c r="B1000" s="13" t="str">
        <f>IF(D1000="","",COUNTA($D$5:D1000))</f>
        <v/>
      </c>
      <c r="C1000" s="14"/>
      <c r="D1000" s="15"/>
      <c r="E1000" s="16"/>
      <c r="F1000" s="15"/>
      <c r="G1000" s="18"/>
      <c r="H1000" s="18" t="str">
        <f t="shared" si="75"/>
        <v/>
      </c>
      <c r="I1000" s="18"/>
      <c r="J1000" s="18" t="str">
        <f t="shared" si="76"/>
        <v/>
      </c>
      <c r="K1000" s="18"/>
      <c r="L1000" s="19" t="str">
        <f t="shared" si="77"/>
        <v/>
      </c>
      <c r="M1000" s="18"/>
      <c r="N1000" s="19" t="str">
        <f t="shared" si="78"/>
        <v/>
      </c>
      <c r="O1000" s="15"/>
      <c r="P1000" s="21" t="str">
        <f t="shared" si="79"/>
        <v/>
      </c>
      <c r="ZZ1000"/>
    </row>
    <row r="1001" spans="2:702" x14ac:dyDescent="0.2">
      <c r="B1001" s="13" t="str">
        <f>IF(D1001="","",COUNTA($D$5:D1001))</f>
        <v/>
      </c>
      <c r="C1001" s="14"/>
      <c r="D1001" s="15"/>
      <c r="E1001" s="16"/>
      <c r="F1001" s="15"/>
      <c r="G1001" s="18"/>
      <c r="H1001" s="18" t="str">
        <f t="shared" si="75"/>
        <v/>
      </c>
      <c r="I1001" s="18"/>
      <c r="J1001" s="18" t="str">
        <f t="shared" si="76"/>
        <v/>
      </c>
      <c r="K1001" s="18"/>
      <c r="L1001" s="19" t="str">
        <f t="shared" si="77"/>
        <v/>
      </c>
      <c r="M1001" s="18"/>
      <c r="N1001" s="19" t="str">
        <f t="shared" si="78"/>
        <v/>
      </c>
      <c r="O1001" s="15"/>
      <c r="P1001" s="21" t="str">
        <f t="shared" si="79"/>
        <v/>
      </c>
    </row>
    <row r="1002" spans="2:702" x14ac:dyDescent="0.2">
      <c r="B1002" s="13" t="str">
        <f>IF(D1002="","",COUNTA($D$5:D1002))</f>
        <v/>
      </c>
      <c r="C1002" s="14"/>
      <c r="D1002" s="15"/>
      <c r="E1002" s="16"/>
      <c r="F1002" s="15"/>
      <c r="G1002" s="18"/>
      <c r="H1002" s="18" t="str">
        <f t="shared" si="75"/>
        <v/>
      </c>
      <c r="I1002" s="18"/>
      <c r="J1002" s="18" t="str">
        <f t="shared" si="76"/>
        <v/>
      </c>
      <c r="K1002" s="18"/>
      <c r="L1002" s="19" t="str">
        <f t="shared" si="77"/>
        <v/>
      </c>
      <c r="M1002" s="18"/>
      <c r="N1002" s="19" t="str">
        <f t="shared" si="78"/>
        <v/>
      </c>
      <c r="O1002" s="15"/>
      <c r="P1002" s="21" t="str">
        <f t="shared" si="79"/>
        <v/>
      </c>
    </row>
    <row r="1003" spans="2:702" x14ac:dyDescent="0.2">
      <c r="B1003" s="13" t="str">
        <f>IF(D1003="","",COUNTA($D$5:D1003))</f>
        <v/>
      </c>
      <c r="C1003" s="14"/>
      <c r="D1003" s="15"/>
      <c r="E1003" s="16"/>
      <c r="F1003" s="15"/>
      <c r="G1003" s="18"/>
      <c r="H1003" s="18" t="str">
        <f t="shared" si="75"/>
        <v/>
      </c>
      <c r="I1003" s="18"/>
      <c r="J1003" s="18" t="str">
        <f t="shared" si="76"/>
        <v/>
      </c>
      <c r="K1003" s="18"/>
      <c r="L1003" s="19" t="str">
        <f t="shared" si="77"/>
        <v/>
      </c>
      <c r="M1003" s="18"/>
      <c r="N1003" s="19" t="str">
        <f t="shared" si="78"/>
        <v/>
      </c>
      <c r="O1003" s="15"/>
      <c r="P1003" s="21" t="str">
        <f t="shared" si="79"/>
        <v/>
      </c>
    </row>
    <row r="1004" spans="2:702" x14ac:dyDescent="0.2">
      <c r="B1004" s="13" t="str">
        <f>IF(D1004="","",COUNTA($D$5:D1004))</f>
        <v/>
      </c>
      <c r="C1004" s="14"/>
      <c r="D1004" s="15"/>
      <c r="E1004" s="16"/>
      <c r="F1004" s="15"/>
      <c r="G1004" s="18"/>
      <c r="H1004" s="18" t="str">
        <f t="shared" si="75"/>
        <v/>
      </c>
      <c r="I1004" s="18"/>
      <c r="J1004" s="18" t="str">
        <f t="shared" si="76"/>
        <v/>
      </c>
      <c r="K1004" s="18"/>
      <c r="L1004" s="19" t="str">
        <f t="shared" si="77"/>
        <v/>
      </c>
      <c r="M1004" s="18"/>
      <c r="N1004" s="19" t="str">
        <f t="shared" si="78"/>
        <v/>
      </c>
      <c r="O1004" s="15"/>
      <c r="P1004" s="21" t="str">
        <f t="shared" si="79"/>
        <v/>
      </c>
    </row>
  </sheetData>
  <conditionalFormatting sqref="C5:O1004">
    <cfRule type="expression" dxfId="0" priority="1" stopIfTrue="1">
      <formula>$P5&lt;&gt;""</formula>
    </cfRule>
  </conditionalFormatting>
  <dataValidations count="1">
    <dataValidation type="list" allowBlank="1" showInputMessage="1" showErrorMessage="1" sqref="O5:O1004" xr:uid="{979BF5CB-36CB-4721-AE54-8FB3DCFCCD84}">
      <formula1>ListaDaNu</formula1>
    </dataValidation>
  </dataValidations>
  <pageMargins left="0.7" right="0.7" top="0.75" bottom="0.75" header="0.3" footer="0.3"/>
  <pageSetup scale="60" fitToHeight="0" orientation="landscape" r:id="rId1"/>
  <headerFooter>
    <oddFooter>&amp;Cmodelexcel.ro</oddFooter>
  </headerFooter>
  <ignoredErrors>
    <ignoredError sqref="D5:D20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285C5-0B70-46E3-92C9-CC75CD3C2E3C}">
  <dimension ref="B1:G38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6.7109375" style="1" customWidth="1"/>
    <col min="3" max="3" width="24.7109375" style="1" customWidth="1"/>
    <col min="4" max="4" width="3.7109375" style="1" customWidth="1"/>
    <col min="5" max="5" width="18.7109375" style="1" customWidth="1"/>
    <col min="6" max="6" width="3.7109375" style="1" customWidth="1"/>
    <col min="7" max="7" width="8.7109375" style="1" customWidth="1"/>
    <col min="8" max="16384" width="11.42578125" style="1"/>
  </cols>
  <sheetData>
    <row r="1" spans="2:7" ht="21" x14ac:dyDescent="0.35">
      <c r="B1" s="2" t="s">
        <v>0</v>
      </c>
    </row>
    <row r="2" spans="2:7" x14ac:dyDescent="0.2">
      <c r="B2" s="3" t="s">
        <v>1</v>
      </c>
    </row>
    <row r="4" spans="2:7" x14ac:dyDescent="0.2">
      <c r="B4" s="5" t="s">
        <v>2</v>
      </c>
      <c r="C4" s="6" t="s">
        <v>3</v>
      </c>
      <c r="E4" s="9" t="s">
        <v>15</v>
      </c>
      <c r="G4" s="9" t="s">
        <v>16</v>
      </c>
    </row>
    <row r="5" spans="2:7" x14ac:dyDescent="0.2">
      <c r="B5" s="5" t="s">
        <v>4</v>
      </c>
      <c r="C5" s="6" t="s">
        <v>5</v>
      </c>
      <c r="E5" s="10">
        <f>DATE(2026,1,1)</f>
        <v>46023</v>
      </c>
      <c r="G5" s="11" t="s">
        <v>17</v>
      </c>
    </row>
    <row r="6" spans="2:7" x14ac:dyDescent="0.2">
      <c r="B6" s="5" t="s">
        <v>6</v>
      </c>
      <c r="C6" s="6">
        <v>2026</v>
      </c>
      <c r="E6" s="10">
        <f>DATE(2026,1,2)</f>
        <v>46024</v>
      </c>
      <c r="G6" s="11" t="s">
        <v>18</v>
      </c>
    </row>
    <row r="7" spans="2:7" x14ac:dyDescent="0.2">
      <c r="B7" s="5" t="s">
        <v>7</v>
      </c>
      <c r="C7" s="6">
        <v>10</v>
      </c>
      <c r="E7" s="10">
        <f>DATE(2026,1,6)</f>
        <v>46028</v>
      </c>
    </row>
    <row r="8" spans="2:7" x14ac:dyDescent="0.2">
      <c r="B8" s="5" t="s">
        <v>8</v>
      </c>
      <c r="C8" s="6" t="s">
        <v>9</v>
      </c>
      <c r="E8" s="10">
        <f>DATE(2026,1,7)</f>
        <v>46029</v>
      </c>
    </row>
    <row r="9" spans="2:7" x14ac:dyDescent="0.2">
      <c r="B9" s="5" t="s">
        <v>10</v>
      </c>
      <c r="C9" s="7">
        <v>0.21</v>
      </c>
      <c r="E9" s="10">
        <f>DATE(2026,1,24)</f>
        <v>46046</v>
      </c>
    </row>
    <row r="10" spans="2:7" x14ac:dyDescent="0.2">
      <c r="B10" s="5" t="s">
        <v>11</v>
      </c>
      <c r="C10" s="7">
        <v>0.11</v>
      </c>
      <c r="E10" s="10">
        <f>DATE(2026,4,10)</f>
        <v>46122</v>
      </c>
    </row>
    <row r="11" spans="2:7" x14ac:dyDescent="0.2">
      <c r="B11" s="5" t="s">
        <v>12</v>
      </c>
      <c r="C11" s="6">
        <v>5</v>
      </c>
      <c r="E11" s="10">
        <f>DATE(2026,4,12)</f>
        <v>46124</v>
      </c>
    </row>
    <row r="12" spans="2:7" x14ac:dyDescent="0.2">
      <c r="B12" s="5" t="s">
        <v>13</v>
      </c>
      <c r="C12" s="8">
        <f ca="1">TODAY()</f>
        <v>46309</v>
      </c>
      <c r="E12" s="10">
        <f>DATE(2026,4,13)</f>
        <v>46125</v>
      </c>
    </row>
    <row r="13" spans="2:7" x14ac:dyDescent="0.2">
      <c r="B13" s="3" t="s">
        <v>14</v>
      </c>
      <c r="E13" s="10">
        <f>DATE(2026,5,1)</f>
        <v>46143</v>
      </c>
    </row>
    <row r="14" spans="2:7" x14ac:dyDescent="0.2">
      <c r="E14" s="10">
        <f>DATE(2026,5,31)</f>
        <v>46173</v>
      </c>
    </row>
    <row r="15" spans="2:7" x14ac:dyDescent="0.2">
      <c r="E15" s="10">
        <f>DATE(2026,6,1)</f>
        <v>46174</v>
      </c>
    </row>
    <row r="16" spans="2:7" x14ac:dyDescent="0.2">
      <c r="E16" s="10">
        <f>DATE(2026,8,15)</f>
        <v>46249</v>
      </c>
    </row>
    <row r="17" spans="5:5" x14ac:dyDescent="0.2">
      <c r="E17" s="10">
        <f>DATE(2026,11,30)</f>
        <v>46356</v>
      </c>
    </row>
    <row r="18" spans="5:5" x14ac:dyDescent="0.2">
      <c r="E18" s="10">
        <f>DATE(2026,12,1)</f>
        <v>46357</v>
      </c>
    </row>
    <row r="19" spans="5:5" x14ac:dyDescent="0.2">
      <c r="E19" s="10">
        <f>DATE(2026,12,25)</f>
        <v>46381</v>
      </c>
    </row>
    <row r="20" spans="5:5" x14ac:dyDescent="0.2">
      <c r="E20" s="10">
        <f>DATE(2026,12,26)</f>
        <v>46382</v>
      </c>
    </row>
    <row r="21" spans="5:5" x14ac:dyDescent="0.2">
      <c r="E21" s="10"/>
    </row>
    <row r="22" spans="5:5" x14ac:dyDescent="0.2">
      <c r="E22" s="10"/>
    </row>
    <row r="23" spans="5:5" x14ac:dyDescent="0.2">
      <c r="E23" s="10"/>
    </row>
    <row r="24" spans="5:5" x14ac:dyDescent="0.2">
      <c r="E24" s="10"/>
    </row>
    <row r="25" spans="5:5" x14ac:dyDescent="0.2">
      <c r="E25" s="10"/>
    </row>
    <row r="26" spans="5:5" x14ac:dyDescent="0.2">
      <c r="E26" s="10"/>
    </row>
    <row r="27" spans="5:5" x14ac:dyDescent="0.2">
      <c r="E27" s="10"/>
    </row>
    <row r="28" spans="5:5" x14ac:dyDescent="0.2">
      <c r="E28" s="10"/>
    </row>
    <row r="29" spans="5:5" x14ac:dyDescent="0.2">
      <c r="E29" s="10"/>
    </row>
    <row r="30" spans="5:5" x14ac:dyDescent="0.2">
      <c r="E30" s="10"/>
    </row>
    <row r="31" spans="5:5" x14ac:dyDescent="0.2">
      <c r="E31" s="10"/>
    </row>
    <row r="32" spans="5:5" x14ac:dyDescent="0.2">
      <c r="E32" s="10"/>
    </row>
    <row r="33" spans="2:5" x14ac:dyDescent="0.2">
      <c r="E33" s="10"/>
    </row>
    <row r="34" spans="2:5" x14ac:dyDescent="0.2">
      <c r="E34" s="10"/>
    </row>
    <row r="36" spans="2:5" x14ac:dyDescent="0.2">
      <c r="B36" s="35" t="s">
        <v>135</v>
      </c>
    </row>
    <row r="37" spans="2:5" x14ac:dyDescent="0.2">
      <c r="B37" s="36" t="s">
        <v>136</v>
      </c>
    </row>
    <row r="38" spans="2:5" x14ac:dyDescent="0.2">
      <c r="B38" s="37" t="s">
        <v>137</v>
      </c>
    </row>
  </sheetData>
  <dataValidations count="1">
    <dataValidation type="list" allowBlank="1" showInputMessage="1" showErrorMessage="1" sqref="C8" xr:uid="{AD6B594C-B62A-4722-A946-5F0D87840D93}">
      <mc:AlternateContent xmlns:x12ac="http://schemas.microsoft.com/office/spreadsheetml/2011/1/ac" xmlns:mc="http://schemas.openxmlformats.org/markup-compatibility/2006">
        <mc:Choice Requires="x12ac">
          <x12ac:list>"Lunară,Trimestrială"</x12ac:list>
        </mc:Choice>
        <mc:Fallback>
          <formula1>"Lunară,Trimestrială"</formula1>
        </mc:Fallback>
      </mc:AlternateContent>
    </dataValidation>
  </dataValidations>
  <hyperlinks>
    <hyperlink ref="B38" r:id="rId1" tooltip="Instrucțiuni și alte modele gratuite" xr:uid="{2A03FE21-72B0-40A1-92DC-C8E6B322B9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Decont TVA</vt:lpstr>
      <vt:lpstr>Jurnal vânzări</vt:lpstr>
      <vt:lpstr>Jurnal cumpărări</vt:lpstr>
      <vt:lpstr>Setări</vt:lpstr>
      <vt:lpstr>AnJ</vt:lpstr>
      <vt:lpstr>AziJ</vt:lpstr>
      <vt:lpstr>CIF</vt:lpstr>
      <vt:lpstr>Cota1</vt:lpstr>
      <vt:lpstr>Cota2</vt:lpstr>
      <vt:lpstr>Firma</vt:lpstr>
      <vt:lpstr>ListaDaNu</vt:lpstr>
      <vt:lpstr>LunaJ</vt:lpstr>
      <vt:lpstr>PerEnd</vt:lpstr>
      <vt:lpstr>PerFiscala</vt:lpstr>
      <vt:lpstr>PerStart</vt:lpstr>
      <vt:lpstr>Sarbatori</vt:lpstr>
      <vt:lpstr>'Jurnal cumpărări'!Títulos_a_imprimir</vt:lpstr>
      <vt:lpstr>'Jurnal vânzări'!Títulos_a_imprimir</vt:lpstr>
      <vt:lpstr>ZileEF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Jurnal de vânzări și jurnal de cumpărări Excel</dc:title>
  <dc:subject>Model Excel gratuit în limba română</dc:subject>
  <dc:creator>Ray Moreno · modelexcel.ro</dc:creator>
  <cp:keywords>modelexcel.ro, model Excel, Jurnal de vânzări și jurnal de cumpărări Excel</cp:keywords>
  <dc:description>© 2026 Ray Moreno – modelexcel.ro. Model gratuit: îl poți folosi și adapta în activitatea ta. Nu este permisă revânzarea lui sau publicarea pe alte site-uri. https://modelexcel.ro/jurnal-vanzari-cumparari-excel/</dc:description>
  <cp:lastModifiedBy>Ray Moreno · modelexcel.ro</cp:lastModifiedBy>
  <dcterms:created xsi:type="dcterms:W3CDTF">2026-10-13T21:05:00Z</dcterms:created>
  <dcterms:modified xsi:type="dcterms:W3CDTF">2026-10-13T21:13:02Z</dcterms:modified>
  <cp:category>Model Excel</cp:category>
</cp:coreProperties>
</file>