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2B150A18-1A67-42A8-91B8-2F8918D9B644}" xr6:coauthVersionLast="47" xr6:coauthVersionMax="47" xr10:uidLastSave="{00000000-0000-0000-0000-000000000000}"/>
  <bookViews>
    <workbookView xWindow="-28920" yWindow="-120" windowWidth="29040" windowHeight="15720" xr2:uid="{F26353E0-DB2B-4360-AE29-F1DA70CEF13D}"/>
  </bookViews>
  <sheets>
    <sheet name="Planificare" sheetId="1" r:id="rId1"/>
    <sheet name="Sumar lunar" sheetId="2" r:id="rId2"/>
    <sheet name="Zile libere" sheetId="3" r:id="rId3"/>
    <sheet name="Coduri" sheetId="4" r:id="rId4"/>
    <sheet name="Despre model" sheetId="5" r:id="rId5"/>
  </sheets>
  <definedNames>
    <definedName name="An">Planificare!$E$2</definedName>
    <definedName name="Coduri">Coduri!$B$5:$B$8</definedName>
    <definedName name="MaxAbs">Planificare!$C$2</definedName>
    <definedName name="Sarbatori">'Zile libere'!$G$8:$G$24</definedName>
    <definedName name="_xlnm.Print_Titles" localSheetId="0">Planificare!$A:$F,Planificare!$3:$5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35" i="2" l="1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B35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B32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B31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B28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B27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B25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B24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B23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B21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B6" i="2"/>
  <c r="E24" i="3"/>
  <c r="D24" i="3"/>
  <c r="C24" i="3"/>
  <c r="G24" i="3"/>
  <c r="E23" i="3"/>
  <c r="D23" i="3"/>
  <c r="C23" i="3"/>
  <c r="G23" i="3"/>
  <c r="E22" i="3"/>
  <c r="D22" i="3"/>
  <c r="C22" i="3"/>
  <c r="G22" i="3"/>
  <c r="E21" i="3"/>
  <c r="D21" i="3"/>
  <c r="C21" i="3"/>
  <c r="G21" i="3"/>
  <c r="E20" i="3"/>
  <c r="D20" i="3"/>
  <c r="C20" i="3"/>
  <c r="G20" i="3"/>
  <c r="E19" i="3"/>
  <c r="D19" i="3"/>
  <c r="C19" i="3"/>
  <c r="G19" i="3"/>
  <c r="E18" i="3"/>
  <c r="D18" i="3"/>
  <c r="C18" i="3"/>
  <c r="G18" i="3"/>
  <c r="E17" i="3"/>
  <c r="D17" i="3"/>
  <c r="C17" i="3"/>
  <c r="G17" i="3"/>
  <c r="E16" i="3"/>
  <c r="D16" i="3"/>
  <c r="C16" i="3"/>
  <c r="G16" i="3"/>
  <c r="E15" i="3"/>
  <c r="D15" i="3"/>
  <c r="C15" i="3"/>
  <c r="G15" i="3"/>
  <c r="E14" i="3"/>
  <c r="D14" i="3"/>
  <c r="C14" i="3"/>
  <c r="G14" i="3"/>
  <c r="E13" i="3"/>
  <c r="D13" i="3"/>
  <c r="C13" i="3"/>
  <c r="G13" i="3"/>
  <c r="E12" i="3"/>
  <c r="D12" i="3"/>
  <c r="C12" i="3"/>
  <c r="G12" i="3"/>
  <c r="E11" i="3"/>
  <c r="D11" i="3"/>
  <c r="C11" i="3"/>
  <c r="G11" i="3"/>
  <c r="E10" i="3"/>
  <c r="D10" i="3"/>
  <c r="C10" i="3"/>
  <c r="G10" i="3"/>
  <c r="E9" i="3"/>
  <c r="D9" i="3"/>
  <c r="C9" i="3"/>
  <c r="G9" i="3"/>
  <c r="E8" i="3"/>
  <c r="D8" i="3"/>
  <c r="C8" i="3"/>
  <c r="G8" i="3"/>
  <c r="E5" i="3"/>
  <c r="G5" i="3"/>
  <c r="E2" i="3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N37" i="1"/>
  <c r="AO37" i="1"/>
  <c r="AP37" i="1"/>
  <c r="AQ37" i="1"/>
  <c r="AR37" i="1"/>
  <c r="AS37" i="1"/>
  <c r="AT37" i="1"/>
  <c r="AU37" i="1"/>
  <c r="AV37" i="1"/>
  <c r="AW37" i="1"/>
  <c r="AX37" i="1"/>
  <c r="AY37" i="1"/>
  <c r="AZ37" i="1"/>
  <c r="BA37" i="1"/>
  <c r="BB37" i="1"/>
  <c r="BC37" i="1"/>
  <c r="BD37" i="1"/>
  <c r="BE37" i="1"/>
  <c r="BF37" i="1"/>
  <c r="BG37" i="1"/>
  <c r="BH37" i="1"/>
  <c r="BI37" i="1"/>
  <c r="BJ37" i="1"/>
  <c r="BK37" i="1"/>
  <c r="BL37" i="1"/>
  <c r="BM37" i="1"/>
  <c r="BN37" i="1"/>
  <c r="BO37" i="1"/>
  <c r="BP37" i="1"/>
  <c r="BQ37" i="1"/>
  <c r="BR37" i="1"/>
  <c r="BS37" i="1"/>
  <c r="BT37" i="1"/>
  <c r="BU37" i="1"/>
  <c r="BV37" i="1"/>
  <c r="BW37" i="1"/>
  <c r="BX37" i="1"/>
  <c r="BY37" i="1"/>
  <c r="BZ37" i="1"/>
  <c r="CA37" i="1"/>
  <c r="CB37" i="1"/>
  <c r="CC37" i="1"/>
  <c r="CD37" i="1"/>
  <c r="CE37" i="1"/>
  <c r="CF37" i="1"/>
  <c r="CG37" i="1"/>
  <c r="CH37" i="1"/>
  <c r="CI37" i="1"/>
  <c r="CJ37" i="1"/>
  <c r="CK37" i="1"/>
  <c r="CL37" i="1"/>
  <c r="CM37" i="1"/>
  <c r="CN37" i="1"/>
  <c r="CO37" i="1"/>
  <c r="CP37" i="1"/>
  <c r="CQ37" i="1"/>
  <c r="CR37" i="1"/>
  <c r="CS37" i="1"/>
  <c r="CT37" i="1"/>
  <c r="CU37" i="1"/>
  <c r="CV37" i="1"/>
  <c r="CW37" i="1"/>
  <c r="CX37" i="1"/>
  <c r="CY37" i="1"/>
  <c r="CZ37" i="1"/>
  <c r="DA37" i="1"/>
  <c r="DB37" i="1"/>
  <c r="DC37" i="1"/>
  <c r="DD37" i="1"/>
  <c r="DE37" i="1"/>
  <c r="DF37" i="1"/>
  <c r="DG37" i="1"/>
  <c r="DH37" i="1"/>
  <c r="DI37" i="1"/>
  <c r="DJ37" i="1"/>
  <c r="DK37" i="1"/>
  <c r="DL37" i="1"/>
  <c r="DM37" i="1"/>
  <c r="DN37" i="1"/>
  <c r="DO37" i="1"/>
  <c r="DP37" i="1"/>
  <c r="DQ37" i="1"/>
  <c r="DR37" i="1"/>
  <c r="DS37" i="1"/>
  <c r="DT37" i="1"/>
  <c r="DU37" i="1"/>
  <c r="DV37" i="1"/>
  <c r="DW37" i="1"/>
  <c r="DX37" i="1"/>
  <c r="DY37" i="1"/>
  <c r="DZ37" i="1"/>
  <c r="EA37" i="1"/>
  <c r="EB37" i="1"/>
  <c r="EC37" i="1"/>
  <c r="ED37" i="1"/>
  <c r="EE37" i="1"/>
  <c r="EF37" i="1"/>
  <c r="EG37" i="1"/>
  <c r="EH37" i="1"/>
  <c r="EI37" i="1"/>
  <c r="EJ37" i="1"/>
  <c r="EK37" i="1"/>
  <c r="EL37" i="1"/>
  <c r="EM37" i="1"/>
  <c r="EN37" i="1"/>
  <c r="EO37" i="1"/>
  <c r="EP37" i="1"/>
  <c r="EQ37" i="1"/>
  <c r="ER37" i="1"/>
  <c r="ES37" i="1"/>
  <c r="ET37" i="1"/>
  <c r="EU37" i="1"/>
  <c r="EV37" i="1"/>
  <c r="EW37" i="1"/>
  <c r="EX37" i="1"/>
  <c r="EY37" i="1"/>
  <c r="EZ37" i="1"/>
  <c r="FA37" i="1"/>
  <c r="FB37" i="1"/>
  <c r="FC37" i="1"/>
  <c r="FD37" i="1"/>
  <c r="FE37" i="1"/>
  <c r="FF37" i="1"/>
  <c r="FG37" i="1"/>
  <c r="FH37" i="1"/>
  <c r="FI37" i="1"/>
  <c r="FJ37" i="1"/>
  <c r="FK37" i="1"/>
  <c r="FL37" i="1"/>
  <c r="FM37" i="1"/>
  <c r="FN37" i="1"/>
  <c r="FO37" i="1"/>
  <c r="FP37" i="1"/>
  <c r="FQ37" i="1"/>
  <c r="FR37" i="1"/>
  <c r="FS37" i="1"/>
  <c r="FT37" i="1"/>
  <c r="FU37" i="1"/>
  <c r="FV37" i="1"/>
  <c r="FW37" i="1"/>
  <c r="FX37" i="1"/>
  <c r="FY37" i="1"/>
  <c r="FZ37" i="1"/>
  <c r="GA37" i="1"/>
  <c r="GB37" i="1"/>
  <c r="GC37" i="1"/>
  <c r="GD37" i="1"/>
  <c r="GE37" i="1"/>
  <c r="GF37" i="1"/>
  <c r="GG37" i="1"/>
  <c r="GH37" i="1"/>
  <c r="GI37" i="1"/>
  <c r="GJ37" i="1"/>
  <c r="GK37" i="1"/>
  <c r="GL37" i="1"/>
  <c r="GM37" i="1"/>
  <c r="GN37" i="1"/>
  <c r="GO37" i="1"/>
  <c r="GP37" i="1"/>
  <c r="GQ37" i="1"/>
  <c r="GR37" i="1"/>
  <c r="GS37" i="1"/>
  <c r="GT37" i="1"/>
  <c r="GU37" i="1"/>
  <c r="GV37" i="1"/>
  <c r="GW37" i="1"/>
  <c r="GX37" i="1"/>
  <c r="GY37" i="1"/>
  <c r="GZ37" i="1"/>
  <c r="HA37" i="1"/>
  <c r="HB37" i="1"/>
  <c r="HC37" i="1"/>
  <c r="HD37" i="1"/>
  <c r="HE37" i="1"/>
  <c r="HF37" i="1"/>
  <c r="HG37" i="1"/>
  <c r="HH37" i="1"/>
  <c r="HI37" i="1"/>
  <c r="HJ37" i="1"/>
  <c r="HK37" i="1"/>
  <c r="HL37" i="1"/>
  <c r="HM37" i="1"/>
  <c r="HN37" i="1"/>
  <c r="HO37" i="1"/>
  <c r="HP37" i="1"/>
  <c r="HQ37" i="1"/>
  <c r="HR37" i="1"/>
  <c r="HS37" i="1"/>
  <c r="HT37" i="1"/>
  <c r="HU37" i="1"/>
  <c r="HV37" i="1"/>
  <c r="HW37" i="1"/>
  <c r="HX37" i="1"/>
  <c r="HY37" i="1"/>
  <c r="HZ37" i="1"/>
  <c r="IA37" i="1"/>
  <c r="IB37" i="1"/>
  <c r="IC37" i="1"/>
  <c r="ID37" i="1"/>
  <c r="IE37" i="1"/>
  <c r="IF37" i="1"/>
  <c r="IG37" i="1"/>
  <c r="IH37" i="1"/>
  <c r="II37" i="1"/>
  <c r="IJ37" i="1"/>
  <c r="IK37" i="1"/>
  <c r="IL37" i="1"/>
  <c r="IM37" i="1"/>
  <c r="IN37" i="1"/>
  <c r="IO37" i="1"/>
  <c r="IP37" i="1"/>
  <c r="IQ37" i="1"/>
  <c r="IR37" i="1"/>
  <c r="IS37" i="1"/>
  <c r="IT37" i="1"/>
  <c r="IU37" i="1"/>
  <c r="IV37" i="1"/>
  <c r="IW37" i="1"/>
  <c r="IX37" i="1"/>
  <c r="IY37" i="1"/>
  <c r="IZ37" i="1"/>
  <c r="JA37" i="1"/>
  <c r="JB37" i="1"/>
  <c r="JC37" i="1"/>
  <c r="JD37" i="1"/>
  <c r="JE37" i="1"/>
  <c r="JF37" i="1"/>
  <c r="JG37" i="1"/>
  <c r="JH37" i="1"/>
  <c r="JI37" i="1"/>
  <c r="JJ37" i="1"/>
  <c r="JK37" i="1"/>
  <c r="JL37" i="1"/>
  <c r="JM37" i="1"/>
  <c r="JN37" i="1"/>
  <c r="JO37" i="1"/>
  <c r="JP37" i="1"/>
  <c r="JQ37" i="1"/>
  <c r="JR37" i="1"/>
  <c r="JS37" i="1"/>
  <c r="JT37" i="1"/>
  <c r="JU37" i="1"/>
  <c r="JV37" i="1"/>
  <c r="JW37" i="1"/>
  <c r="JX37" i="1"/>
  <c r="JY37" i="1"/>
  <c r="JZ37" i="1"/>
  <c r="KA37" i="1"/>
  <c r="KB37" i="1"/>
  <c r="KC37" i="1"/>
  <c r="KD37" i="1"/>
  <c r="KE37" i="1"/>
  <c r="KF37" i="1"/>
  <c r="KG37" i="1"/>
  <c r="KH37" i="1"/>
  <c r="KI37" i="1"/>
  <c r="KJ37" i="1"/>
  <c r="KK37" i="1"/>
  <c r="KL37" i="1"/>
  <c r="KM37" i="1"/>
  <c r="KN37" i="1"/>
  <c r="KO37" i="1"/>
  <c r="KP37" i="1"/>
  <c r="KQ37" i="1"/>
  <c r="KR37" i="1"/>
  <c r="KS37" i="1"/>
  <c r="KT37" i="1"/>
  <c r="KU37" i="1"/>
  <c r="KV37" i="1"/>
  <c r="KW37" i="1"/>
  <c r="KX37" i="1"/>
  <c r="KY37" i="1"/>
  <c r="KZ37" i="1"/>
  <c r="LA37" i="1"/>
  <c r="LB37" i="1"/>
  <c r="LC37" i="1"/>
  <c r="LD37" i="1"/>
  <c r="LE37" i="1"/>
  <c r="LF37" i="1"/>
  <c r="LG37" i="1"/>
  <c r="LH37" i="1"/>
  <c r="LI37" i="1"/>
  <c r="LJ37" i="1"/>
  <c r="LK37" i="1"/>
  <c r="LL37" i="1"/>
  <c r="LM37" i="1"/>
  <c r="LN37" i="1"/>
  <c r="LO37" i="1"/>
  <c r="LP37" i="1"/>
  <c r="LQ37" i="1"/>
  <c r="LR37" i="1"/>
  <c r="LS37" i="1"/>
  <c r="LT37" i="1"/>
  <c r="LU37" i="1"/>
  <c r="LV37" i="1"/>
  <c r="LW37" i="1"/>
  <c r="LX37" i="1"/>
  <c r="LY37" i="1"/>
  <c r="LZ37" i="1"/>
  <c r="MA37" i="1"/>
  <c r="MB37" i="1"/>
  <c r="MC37" i="1"/>
  <c r="MD37" i="1"/>
  <c r="ME37" i="1"/>
  <c r="MF37" i="1"/>
  <c r="MG37" i="1"/>
  <c r="MH37" i="1"/>
  <c r="MI37" i="1"/>
  <c r="MJ37" i="1"/>
  <c r="MK37" i="1"/>
  <c r="ML37" i="1"/>
  <c r="MM37" i="1"/>
  <c r="MN37" i="1"/>
  <c r="MO37" i="1"/>
  <c r="MP37" i="1"/>
  <c r="MQ37" i="1"/>
  <c r="MR37" i="1"/>
  <c r="MS37" i="1"/>
  <c r="MT37" i="1"/>
  <c r="MU37" i="1"/>
  <c r="MV37" i="1"/>
  <c r="MW37" i="1"/>
  <c r="MX37" i="1"/>
  <c r="MY37" i="1"/>
  <c r="MZ37" i="1"/>
  <c r="NA37" i="1"/>
  <c r="NB37" i="1"/>
  <c r="NC37" i="1"/>
  <c r="ND37" i="1"/>
  <c r="NE37" i="1"/>
  <c r="NF37" i="1"/>
  <c r="NG37" i="1"/>
  <c r="NH37" i="1"/>
  <c r="F35" i="1"/>
  <c r="E35" i="1"/>
  <c r="F34" i="1"/>
  <c r="E34" i="1"/>
  <c r="F33" i="1"/>
  <c r="E33" i="1"/>
  <c r="F32" i="1"/>
  <c r="E32" i="1"/>
  <c r="F31" i="1"/>
  <c r="E31" i="1"/>
  <c r="F30" i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9" i="1"/>
  <c r="E9" i="1"/>
  <c r="E8" i="1"/>
  <c r="F8" i="1" s="1"/>
  <c r="E7" i="1"/>
  <c r="F7" i="1" s="1"/>
  <c r="E6" i="1"/>
  <c r="F6" i="1" s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DU5" i="1"/>
  <c r="DV5" i="1"/>
  <c r="DW5" i="1"/>
  <c r="DX5" i="1"/>
  <c r="DY5" i="1"/>
  <c r="DZ5" i="1"/>
  <c r="EA5" i="1"/>
  <c r="EB5" i="1"/>
  <c r="EC5" i="1"/>
  <c r="ED5" i="1"/>
  <c r="EE5" i="1"/>
  <c r="EF5" i="1"/>
  <c r="EG5" i="1"/>
  <c r="EH5" i="1"/>
  <c r="EI5" i="1"/>
  <c r="EJ5" i="1"/>
  <c r="EK5" i="1"/>
  <c r="EL5" i="1"/>
  <c r="EM5" i="1"/>
  <c r="EN5" i="1"/>
  <c r="EO5" i="1"/>
  <c r="EP5" i="1"/>
  <c r="EQ5" i="1"/>
  <c r="ER5" i="1"/>
  <c r="ES5" i="1"/>
  <c r="ET5" i="1"/>
  <c r="EU5" i="1"/>
  <c r="EV5" i="1"/>
  <c r="EW5" i="1"/>
  <c r="EX5" i="1"/>
  <c r="EY5" i="1"/>
  <c r="EZ5" i="1"/>
  <c r="FA5" i="1"/>
  <c r="FB5" i="1"/>
  <c r="FC5" i="1"/>
  <c r="FD5" i="1"/>
  <c r="FE5" i="1"/>
  <c r="FF5" i="1"/>
  <c r="FG5" i="1"/>
  <c r="FH5" i="1"/>
  <c r="FI5" i="1"/>
  <c r="FJ5" i="1"/>
  <c r="FK5" i="1"/>
  <c r="FL5" i="1"/>
  <c r="FM5" i="1"/>
  <c r="FN5" i="1"/>
  <c r="FO5" i="1"/>
  <c r="FP5" i="1"/>
  <c r="FQ5" i="1"/>
  <c r="FR5" i="1"/>
  <c r="FS5" i="1"/>
  <c r="FT5" i="1"/>
  <c r="FU5" i="1"/>
  <c r="FV5" i="1"/>
  <c r="FW5" i="1"/>
  <c r="FX5" i="1"/>
  <c r="FY5" i="1"/>
  <c r="FZ5" i="1"/>
  <c r="GA5" i="1"/>
  <c r="GB5" i="1"/>
  <c r="GC5" i="1"/>
  <c r="GD5" i="1"/>
  <c r="GE5" i="1"/>
  <c r="GF5" i="1"/>
  <c r="GG5" i="1"/>
  <c r="GH5" i="1"/>
  <c r="GI5" i="1"/>
  <c r="GJ5" i="1"/>
  <c r="GK5" i="1"/>
  <c r="GL5" i="1"/>
  <c r="GM5" i="1"/>
  <c r="GN5" i="1"/>
  <c r="GO5" i="1"/>
  <c r="GP5" i="1"/>
  <c r="GQ5" i="1"/>
  <c r="GR5" i="1"/>
  <c r="GS5" i="1"/>
  <c r="GT5" i="1"/>
  <c r="GU5" i="1"/>
  <c r="GV5" i="1"/>
  <c r="GW5" i="1"/>
  <c r="GX5" i="1"/>
  <c r="GY5" i="1"/>
  <c r="GZ5" i="1"/>
  <c r="HA5" i="1"/>
  <c r="HB5" i="1"/>
  <c r="HC5" i="1"/>
  <c r="HD5" i="1"/>
  <c r="HE5" i="1"/>
  <c r="HF5" i="1"/>
  <c r="HG5" i="1"/>
  <c r="HH5" i="1"/>
  <c r="HI5" i="1"/>
  <c r="HJ5" i="1"/>
  <c r="HK5" i="1"/>
  <c r="HL5" i="1"/>
  <c r="HM5" i="1"/>
  <c r="HN5" i="1"/>
  <c r="HO5" i="1"/>
  <c r="HP5" i="1"/>
  <c r="HQ5" i="1"/>
  <c r="HR5" i="1"/>
  <c r="HS5" i="1"/>
  <c r="HT5" i="1"/>
  <c r="HU5" i="1"/>
  <c r="HV5" i="1"/>
  <c r="HW5" i="1"/>
  <c r="HX5" i="1"/>
  <c r="HY5" i="1"/>
  <c r="HZ5" i="1"/>
  <c r="IA5" i="1"/>
  <c r="IB5" i="1"/>
  <c r="IC5" i="1"/>
  <c r="ID5" i="1"/>
  <c r="IE5" i="1"/>
  <c r="IF5" i="1"/>
  <c r="IG5" i="1"/>
  <c r="IH5" i="1"/>
  <c r="II5" i="1"/>
  <c r="IJ5" i="1"/>
  <c r="IK5" i="1"/>
  <c r="IL5" i="1"/>
  <c r="IM5" i="1"/>
  <c r="IN5" i="1"/>
  <c r="IO5" i="1"/>
  <c r="IP5" i="1"/>
  <c r="IQ5" i="1"/>
  <c r="IR5" i="1"/>
  <c r="IS5" i="1"/>
  <c r="IT5" i="1"/>
  <c r="IU5" i="1"/>
  <c r="IV5" i="1"/>
  <c r="IW5" i="1"/>
  <c r="IX5" i="1"/>
  <c r="IY5" i="1"/>
  <c r="IZ5" i="1"/>
  <c r="JA5" i="1"/>
  <c r="JB5" i="1"/>
  <c r="JC5" i="1"/>
  <c r="JD5" i="1"/>
  <c r="JE5" i="1"/>
  <c r="JF5" i="1"/>
  <c r="JG5" i="1"/>
  <c r="JH5" i="1"/>
  <c r="JI5" i="1"/>
  <c r="JJ5" i="1"/>
  <c r="JK5" i="1"/>
  <c r="JL5" i="1"/>
  <c r="JM5" i="1"/>
  <c r="JN5" i="1"/>
  <c r="JO5" i="1"/>
  <c r="JP5" i="1"/>
  <c r="JQ5" i="1"/>
  <c r="JR5" i="1"/>
  <c r="JS5" i="1"/>
  <c r="JT5" i="1"/>
  <c r="JU5" i="1"/>
  <c r="JV5" i="1"/>
  <c r="JW5" i="1"/>
  <c r="JX5" i="1"/>
  <c r="JY5" i="1"/>
  <c r="JZ5" i="1"/>
  <c r="KA5" i="1"/>
  <c r="KB5" i="1"/>
  <c r="KC5" i="1"/>
  <c r="KD5" i="1"/>
  <c r="KE5" i="1"/>
  <c r="KF5" i="1"/>
  <c r="KG5" i="1"/>
  <c r="KH5" i="1"/>
  <c r="KI5" i="1"/>
  <c r="KJ5" i="1"/>
  <c r="KK5" i="1"/>
  <c r="KL5" i="1"/>
  <c r="KM5" i="1"/>
  <c r="KN5" i="1"/>
  <c r="KO5" i="1"/>
  <c r="KP5" i="1"/>
  <c r="KQ5" i="1"/>
  <c r="KR5" i="1"/>
  <c r="KS5" i="1"/>
  <c r="KT5" i="1"/>
  <c r="KU5" i="1"/>
  <c r="KV5" i="1"/>
  <c r="KW5" i="1"/>
  <c r="KX5" i="1"/>
  <c r="KY5" i="1"/>
  <c r="KZ5" i="1"/>
  <c r="LA5" i="1"/>
  <c r="LB5" i="1"/>
  <c r="LC5" i="1"/>
  <c r="LD5" i="1"/>
  <c r="LE5" i="1"/>
  <c r="LF5" i="1"/>
  <c r="LG5" i="1"/>
  <c r="LH5" i="1"/>
  <c r="LI5" i="1"/>
  <c r="LJ5" i="1"/>
  <c r="LK5" i="1"/>
  <c r="LL5" i="1"/>
  <c r="LM5" i="1"/>
  <c r="LN5" i="1"/>
  <c r="LO5" i="1"/>
  <c r="LP5" i="1"/>
  <c r="LQ5" i="1"/>
  <c r="LR5" i="1"/>
  <c r="LS5" i="1"/>
  <c r="LT5" i="1"/>
  <c r="LU5" i="1"/>
  <c r="LV5" i="1"/>
  <c r="LW5" i="1"/>
  <c r="LX5" i="1"/>
  <c r="LY5" i="1"/>
  <c r="LZ5" i="1"/>
  <c r="MA5" i="1"/>
  <c r="MB5" i="1"/>
  <c r="MC5" i="1"/>
  <c r="MD5" i="1"/>
  <c r="ME5" i="1"/>
  <c r="MF5" i="1"/>
  <c r="MG5" i="1"/>
  <c r="MH5" i="1"/>
  <c r="MI5" i="1"/>
  <c r="MJ5" i="1"/>
  <c r="MK5" i="1"/>
  <c r="ML5" i="1"/>
  <c r="MM5" i="1"/>
  <c r="MN5" i="1"/>
  <c r="MO5" i="1"/>
  <c r="MP5" i="1"/>
  <c r="MQ5" i="1"/>
  <c r="MR5" i="1"/>
  <c r="MS5" i="1"/>
  <c r="MT5" i="1"/>
  <c r="MU5" i="1"/>
  <c r="MV5" i="1"/>
  <c r="MW5" i="1"/>
  <c r="MX5" i="1"/>
  <c r="MY5" i="1"/>
  <c r="MZ5" i="1"/>
  <c r="NA5" i="1"/>
  <c r="NB5" i="1"/>
  <c r="NC5" i="1"/>
  <c r="ND5" i="1"/>
  <c r="NE5" i="1"/>
  <c r="NF5" i="1"/>
  <c r="NG5" i="1"/>
  <c r="NH5" i="1"/>
  <c r="G3" i="1"/>
  <c r="H3" i="1"/>
  <c r="I3" i="1"/>
  <c r="J3" i="1"/>
  <c r="K3" i="1"/>
  <c r="L3" i="1"/>
  <c r="M3" i="1"/>
  <c r="N3" i="1"/>
  <c r="O3" i="1"/>
  <c r="P3" i="1"/>
  <c r="Q3" i="1"/>
  <c r="R3" i="1"/>
  <c r="S3" i="1"/>
  <c r="T3" i="1"/>
  <c r="U3" i="1"/>
  <c r="V3" i="1"/>
  <c r="W3" i="1"/>
  <c r="X3" i="1"/>
  <c r="Y3" i="1"/>
  <c r="Z3" i="1"/>
  <c r="AA3" i="1"/>
  <c r="AB3" i="1"/>
  <c r="AC3" i="1"/>
  <c r="AD3" i="1"/>
  <c r="AE3" i="1"/>
  <c r="AF3" i="1"/>
  <c r="AG3" i="1"/>
  <c r="AH3" i="1"/>
  <c r="AI3" i="1"/>
  <c r="AJ3" i="1"/>
  <c r="AK3" i="1"/>
  <c r="AL3" i="1"/>
  <c r="AM3" i="1"/>
  <c r="AN3" i="1"/>
  <c r="AO3" i="1"/>
  <c r="AP3" i="1"/>
  <c r="AQ3" i="1"/>
  <c r="AR3" i="1"/>
  <c r="AS3" i="1"/>
  <c r="AT3" i="1"/>
  <c r="AU3" i="1"/>
  <c r="AV3" i="1"/>
  <c r="AW3" i="1"/>
  <c r="AX3" i="1"/>
  <c r="AY3" i="1"/>
  <c r="AZ3" i="1"/>
  <c r="BA3" i="1"/>
  <c r="BB3" i="1"/>
  <c r="BC3" i="1"/>
  <c r="BD3" i="1"/>
  <c r="BE3" i="1"/>
  <c r="BF3" i="1"/>
  <c r="BG3" i="1"/>
  <c r="BH3" i="1"/>
  <c r="BI3" i="1"/>
  <c r="BJ3" i="1"/>
  <c r="BK3" i="1"/>
  <c r="BL3" i="1"/>
  <c r="BM3" i="1"/>
  <c r="BN3" i="1"/>
  <c r="BO3" i="1"/>
  <c r="BP3" i="1"/>
  <c r="BQ3" i="1"/>
  <c r="BR3" i="1"/>
  <c r="BS3" i="1"/>
  <c r="BT3" i="1"/>
  <c r="BU3" i="1"/>
  <c r="BV3" i="1"/>
  <c r="BW3" i="1"/>
  <c r="BX3" i="1"/>
  <c r="BY3" i="1"/>
  <c r="BZ3" i="1"/>
  <c r="CA3" i="1"/>
  <c r="CB3" i="1"/>
  <c r="CC3" i="1"/>
  <c r="CD3" i="1"/>
  <c r="CE3" i="1"/>
  <c r="CF3" i="1"/>
  <c r="CG3" i="1"/>
  <c r="CH3" i="1"/>
  <c r="CI3" i="1"/>
  <c r="CJ3" i="1"/>
  <c r="CK3" i="1"/>
  <c r="CL3" i="1"/>
  <c r="CM3" i="1"/>
  <c r="CN3" i="1"/>
  <c r="CO3" i="1"/>
  <c r="CP3" i="1"/>
  <c r="CQ3" i="1"/>
  <c r="CR3" i="1"/>
  <c r="CS3" i="1"/>
  <c r="CT3" i="1"/>
  <c r="CU3" i="1"/>
  <c r="CV3" i="1"/>
  <c r="CW3" i="1"/>
  <c r="CX3" i="1"/>
  <c r="CY3" i="1"/>
  <c r="CZ3" i="1"/>
  <c r="DA3" i="1"/>
  <c r="DB3" i="1"/>
  <c r="DC3" i="1"/>
  <c r="DD3" i="1"/>
  <c r="DE3" i="1"/>
  <c r="DF3" i="1"/>
  <c r="DG3" i="1"/>
  <c r="DH3" i="1"/>
  <c r="DI3" i="1"/>
  <c r="DJ3" i="1"/>
  <c r="DK3" i="1"/>
  <c r="DL3" i="1"/>
  <c r="DM3" i="1"/>
  <c r="DN3" i="1"/>
  <c r="DO3" i="1"/>
  <c r="DP3" i="1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EF3" i="1"/>
  <c r="EG3" i="1"/>
  <c r="EH3" i="1"/>
  <c r="EI3" i="1"/>
  <c r="EJ3" i="1"/>
  <c r="EK3" i="1"/>
  <c r="EL3" i="1"/>
  <c r="EM3" i="1"/>
  <c r="EN3" i="1"/>
  <c r="EO3" i="1"/>
  <c r="EP3" i="1"/>
  <c r="EQ3" i="1"/>
  <c r="ER3" i="1"/>
  <c r="ES3" i="1"/>
  <c r="ET3" i="1"/>
  <c r="EU3" i="1"/>
  <c r="EV3" i="1"/>
  <c r="EW3" i="1"/>
  <c r="EX3" i="1"/>
  <c r="EY3" i="1"/>
  <c r="EZ3" i="1"/>
  <c r="FA3" i="1"/>
  <c r="FB3" i="1"/>
  <c r="FC3" i="1"/>
  <c r="FD3" i="1"/>
  <c r="FE3" i="1"/>
  <c r="FF3" i="1"/>
  <c r="FG3" i="1"/>
  <c r="FH3" i="1"/>
  <c r="FI3" i="1"/>
  <c r="FJ3" i="1"/>
  <c r="FK3" i="1"/>
  <c r="FL3" i="1"/>
  <c r="FM3" i="1"/>
  <c r="FN3" i="1"/>
  <c r="FO3" i="1"/>
  <c r="FP3" i="1"/>
  <c r="FQ3" i="1"/>
  <c r="FR3" i="1"/>
  <c r="FS3" i="1"/>
  <c r="FT3" i="1"/>
  <c r="FU3" i="1"/>
  <c r="FV3" i="1"/>
  <c r="FW3" i="1"/>
  <c r="FX3" i="1"/>
  <c r="FY3" i="1"/>
  <c r="FZ3" i="1"/>
  <c r="GA3" i="1"/>
  <c r="GB3" i="1"/>
  <c r="GC3" i="1"/>
  <c r="GD3" i="1"/>
  <c r="GE3" i="1"/>
  <c r="GF3" i="1"/>
  <c r="GG3" i="1"/>
  <c r="GH3" i="1"/>
  <c r="GI3" i="1"/>
  <c r="GJ3" i="1"/>
  <c r="GK3" i="1"/>
  <c r="GL3" i="1"/>
  <c r="GM3" i="1"/>
  <c r="GN3" i="1"/>
  <c r="GO3" i="1"/>
  <c r="GP3" i="1"/>
  <c r="GQ3" i="1"/>
  <c r="GR3" i="1"/>
  <c r="GS3" i="1"/>
  <c r="GT3" i="1"/>
  <c r="GU3" i="1"/>
  <c r="GV3" i="1"/>
  <c r="GW3" i="1"/>
  <c r="GX3" i="1"/>
  <c r="GY3" i="1"/>
  <c r="GZ3" i="1"/>
  <c r="HA3" i="1"/>
  <c r="HB3" i="1"/>
  <c r="HC3" i="1"/>
  <c r="HD3" i="1"/>
  <c r="HE3" i="1"/>
  <c r="HF3" i="1"/>
  <c r="HG3" i="1"/>
  <c r="HH3" i="1"/>
  <c r="HI3" i="1"/>
  <c r="HJ3" i="1"/>
  <c r="HK3" i="1"/>
  <c r="HL3" i="1"/>
  <c r="HM3" i="1"/>
  <c r="HN3" i="1"/>
  <c r="HO3" i="1"/>
  <c r="HP3" i="1"/>
  <c r="HQ3" i="1"/>
  <c r="HR3" i="1"/>
  <c r="HS3" i="1"/>
  <c r="HT3" i="1"/>
  <c r="HU3" i="1"/>
  <c r="HV3" i="1"/>
  <c r="HW3" i="1"/>
  <c r="HX3" i="1"/>
  <c r="HY3" i="1"/>
  <c r="HZ3" i="1"/>
  <c r="IA3" i="1"/>
  <c r="IB3" i="1"/>
  <c r="IC3" i="1"/>
  <c r="ID3" i="1"/>
  <c r="IE3" i="1"/>
  <c r="IF3" i="1"/>
  <c r="IG3" i="1"/>
  <c r="IH3" i="1"/>
  <c r="II3" i="1"/>
  <c r="IJ3" i="1"/>
  <c r="IK3" i="1"/>
  <c r="IL3" i="1"/>
  <c r="IM3" i="1"/>
  <c r="IN3" i="1"/>
  <c r="IO3" i="1"/>
  <c r="IP3" i="1"/>
  <c r="IQ3" i="1"/>
  <c r="IR3" i="1"/>
  <c r="IS3" i="1"/>
  <c r="IT3" i="1"/>
  <c r="IU3" i="1"/>
  <c r="IV3" i="1"/>
  <c r="IW3" i="1"/>
  <c r="IX3" i="1"/>
  <c r="IY3" i="1"/>
  <c r="IZ3" i="1"/>
  <c r="JA3" i="1"/>
  <c r="JB3" i="1"/>
  <c r="JC3" i="1"/>
  <c r="JD3" i="1"/>
  <c r="JE3" i="1"/>
  <c r="JF3" i="1"/>
  <c r="JG3" i="1"/>
  <c r="JH3" i="1"/>
  <c r="JI3" i="1"/>
  <c r="JJ3" i="1"/>
  <c r="JK3" i="1"/>
  <c r="JL3" i="1"/>
  <c r="JM3" i="1"/>
  <c r="JN3" i="1"/>
  <c r="JO3" i="1"/>
  <c r="JP3" i="1"/>
  <c r="JQ3" i="1"/>
  <c r="JR3" i="1"/>
  <c r="JS3" i="1"/>
  <c r="JT3" i="1"/>
  <c r="JU3" i="1"/>
  <c r="JV3" i="1"/>
  <c r="JW3" i="1"/>
  <c r="JX3" i="1"/>
  <c r="JY3" i="1"/>
  <c r="JZ3" i="1"/>
  <c r="KA3" i="1"/>
  <c r="KB3" i="1"/>
  <c r="KC3" i="1"/>
  <c r="KD3" i="1"/>
  <c r="KE3" i="1"/>
  <c r="KF3" i="1"/>
  <c r="KG3" i="1"/>
  <c r="KH3" i="1"/>
  <c r="KI3" i="1"/>
  <c r="KJ3" i="1"/>
  <c r="KK3" i="1"/>
  <c r="KL3" i="1"/>
  <c r="KM3" i="1"/>
  <c r="KN3" i="1"/>
  <c r="KO3" i="1"/>
  <c r="KP3" i="1"/>
  <c r="KQ3" i="1"/>
  <c r="KR3" i="1"/>
  <c r="KS3" i="1"/>
  <c r="KT3" i="1"/>
  <c r="KU3" i="1"/>
  <c r="KV3" i="1"/>
  <c r="KW3" i="1"/>
  <c r="KX3" i="1"/>
  <c r="KY3" i="1"/>
  <c r="KZ3" i="1"/>
  <c r="LA3" i="1"/>
  <c r="LB3" i="1"/>
  <c r="LC3" i="1"/>
  <c r="LD3" i="1"/>
  <c r="LE3" i="1"/>
  <c r="LF3" i="1"/>
  <c r="LG3" i="1"/>
  <c r="LH3" i="1"/>
  <c r="LI3" i="1"/>
  <c r="LJ3" i="1"/>
  <c r="LK3" i="1"/>
  <c r="LL3" i="1"/>
  <c r="LM3" i="1"/>
  <c r="LN3" i="1"/>
  <c r="LO3" i="1"/>
  <c r="LP3" i="1"/>
  <c r="LQ3" i="1"/>
  <c r="LR3" i="1"/>
  <c r="LS3" i="1"/>
  <c r="LT3" i="1"/>
  <c r="LU3" i="1"/>
  <c r="LV3" i="1"/>
  <c r="LW3" i="1"/>
  <c r="LX3" i="1"/>
  <c r="LY3" i="1"/>
  <c r="LZ3" i="1"/>
  <c r="MA3" i="1"/>
  <c r="MB3" i="1"/>
  <c r="MC3" i="1"/>
  <c r="MD3" i="1"/>
  <c r="ME3" i="1"/>
  <c r="MF3" i="1"/>
  <c r="MG3" i="1"/>
  <c r="MH3" i="1"/>
  <c r="MI3" i="1"/>
  <c r="MJ3" i="1"/>
  <c r="MK3" i="1"/>
  <c r="ML3" i="1"/>
  <c r="MM3" i="1"/>
  <c r="MN3" i="1"/>
  <c r="MO3" i="1"/>
  <c r="MP3" i="1"/>
  <c r="MQ3" i="1"/>
  <c r="MR3" i="1"/>
  <c r="MS3" i="1"/>
  <c r="MT3" i="1"/>
  <c r="MU3" i="1"/>
  <c r="MV3" i="1"/>
  <c r="MW3" i="1"/>
  <c r="MX3" i="1"/>
  <c r="MY3" i="1"/>
  <c r="MZ3" i="1"/>
  <c r="NA3" i="1"/>
  <c r="NB3" i="1"/>
  <c r="NC3" i="1"/>
  <c r="ND3" i="1"/>
  <c r="NE3" i="1"/>
  <c r="NF3" i="1"/>
  <c r="NG3" i="1"/>
  <c r="NH3" i="1"/>
  <c r="H4" i="1"/>
  <c r="I4" i="1"/>
  <c r="J4" i="1"/>
  <c r="K4" i="1"/>
  <c r="L4" i="1"/>
  <c r="M4" i="1"/>
  <c r="N4" i="1"/>
  <c r="O4" i="1"/>
  <c r="P4" i="1"/>
  <c r="Q4" i="1"/>
  <c r="R4" i="1"/>
  <c r="S4" i="1"/>
  <c r="T4" i="1"/>
  <c r="U4" i="1"/>
  <c r="V4" i="1"/>
  <c r="W4" i="1"/>
  <c r="X4" i="1"/>
  <c r="Y4" i="1"/>
  <c r="Z4" i="1"/>
  <c r="AA4" i="1"/>
  <c r="AB4" i="1"/>
  <c r="AC4" i="1"/>
  <c r="AD4" i="1"/>
  <c r="AE4" i="1"/>
  <c r="AF4" i="1"/>
  <c r="AG4" i="1"/>
  <c r="AH4" i="1"/>
  <c r="AI4" i="1"/>
  <c r="AJ4" i="1"/>
  <c r="AK4" i="1"/>
  <c r="AL4" i="1"/>
  <c r="AM4" i="1"/>
  <c r="AN4" i="1"/>
  <c r="AO4" i="1"/>
  <c r="AP4" i="1"/>
  <c r="AQ4" i="1"/>
  <c r="AR4" i="1"/>
  <c r="AS4" i="1"/>
  <c r="AT4" i="1"/>
  <c r="AU4" i="1"/>
  <c r="AV4" i="1"/>
  <c r="AW4" i="1"/>
  <c r="AX4" i="1"/>
  <c r="AY4" i="1"/>
  <c r="AZ4" i="1"/>
  <c r="BA4" i="1" s="1"/>
  <c r="BB4" i="1" s="1"/>
  <c r="BC4" i="1" s="1"/>
  <c r="BD4" i="1" s="1"/>
  <c r="BE4" i="1" s="1"/>
  <c r="BF4" i="1" s="1"/>
  <c r="BG4" i="1" s="1"/>
  <c r="BH4" i="1" s="1"/>
  <c r="BI4" i="1" s="1"/>
  <c r="BJ4" i="1" s="1"/>
  <c r="BK4" i="1" s="1"/>
  <c r="BL4" i="1" s="1"/>
  <c r="BM4" i="1" s="1"/>
  <c r="BN4" i="1" s="1"/>
  <c r="BO4" i="1" s="1"/>
  <c r="BP4" i="1" s="1"/>
  <c r="BQ4" i="1" s="1"/>
  <c r="BR4" i="1" s="1"/>
  <c r="BS4" i="1" s="1"/>
  <c r="BT4" i="1" s="1"/>
  <c r="BU4" i="1" s="1"/>
  <c r="BV4" i="1" s="1"/>
  <c r="BW4" i="1" s="1"/>
  <c r="BX4" i="1" s="1"/>
  <c r="BY4" i="1" s="1"/>
  <c r="BZ4" i="1" s="1"/>
  <c r="CA4" i="1" s="1"/>
  <c r="CB4" i="1" s="1"/>
  <c r="CC4" i="1" s="1"/>
  <c r="CD4" i="1" s="1"/>
  <c r="CE4" i="1" s="1"/>
  <c r="CF4" i="1" s="1"/>
  <c r="CG4" i="1" s="1"/>
  <c r="CH4" i="1" s="1"/>
  <c r="CI4" i="1" s="1"/>
  <c r="CJ4" i="1" s="1"/>
  <c r="CK4" i="1" s="1"/>
  <c r="CL4" i="1" s="1"/>
  <c r="CM4" i="1" s="1"/>
  <c r="CN4" i="1" s="1"/>
  <c r="CO4" i="1" s="1"/>
  <c r="CP4" i="1" s="1"/>
  <c r="CQ4" i="1" s="1"/>
  <c r="CR4" i="1" s="1"/>
  <c r="CS4" i="1" s="1"/>
  <c r="CT4" i="1" s="1"/>
  <c r="CU4" i="1" s="1"/>
  <c r="CV4" i="1" s="1"/>
  <c r="CW4" i="1" s="1"/>
  <c r="CX4" i="1" s="1"/>
  <c r="CY4" i="1" s="1"/>
  <c r="CZ4" i="1" s="1"/>
  <c r="DA4" i="1" s="1"/>
  <c r="DB4" i="1" s="1"/>
  <c r="DC4" i="1" s="1"/>
  <c r="DD4" i="1" s="1"/>
  <c r="DE4" i="1" s="1"/>
  <c r="DF4" i="1" s="1"/>
  <c r="DG4" i="1" s="1"/>
  <c r="DH4" i="1" s="1"/>
  <c r="DI4" i="1" s="1"/>
  <c r="DJ4" i="1" s="1"/>
  <c r="DK4" i="1" s="1"/>
  <c r="DL4" i="1" s="1"/>
  <c r="DM4" i="1" s="1"/>
  <c r="DN4" i="1" s="1"/>
  <c r="DO4" i="1" s="1"/>
  <c r="DP4" i="1" s="1"/>
  <c r="DQ4" i="1" s="1"/>
  <c r="DR4" i="1" s="1"/>
  <c r="DS4" i="1" s="1"/>
  <c r="DT4" i="1" s="1"/>
  <c r="DU4" i="1" s="1"/>
  <c r="DV4" i="1" s="1"/>
  <c r="DW4" i="1" s="1"/>
  <c r="DX4" i="1" s="1"/>
  <c r="DY4" i="1" s="1"/>
  <c r="DZ4" i="1" s="1"/>
  <c r="EA4" i="1" s="1"/>
  <c r="EB4" i="1" s="1"/>
  <c r="EC4" i="1" s="1"/>
  <c r="ED4" i="1" s="1"/>
  <c r="EE4" i="1" s="1"/>
  <c r="EF4" i="1" s="1"/>
  <c r="EG4" i="1" s="1"/>
  <c r="EH4" i="1" s="1"/>
  <c r="EI4" i="1" s="1"/>
  <c r="EJ4" i="1" s="1"/>
  <c r="EK4" i="1" s="1"/>
  <c r="EL4" i="1" s="1"/>
  <c r="EM4" i="1" s="1"/>
  <c r="EN4" i="1" s="1"/>
  <c r="EO4" i="1" s="1"/>
  <c r="EP4" i="1" s="1"/>
  <c r="EQ4" i="1" s="1"/>
  <c r="ER4" i="1" s="1"/>
  <c r="ES4" i="1" s="1"/>
  <c r="ET4" i="1" s="1"/>
  <c r="EU4" i="1" s="1"/>
  <c r="EV4" i="1" s="1"/>
  <c r="EW4" i="1" s="1"/>
  <c r="EX4" i="1" s="1"/>
  <c r="EY4" i="1" s="1"/>
  <c r="EZ4" i="1" s="1"/>
  <c r="FA4" i="1" s="1"/>
  <c r="FB4" i="1" s="1"/>
  <c r="FC4" i="1" s="1"/>
  <c r="FD4" i="1" s="1"/>
  <c r="FE4" i="1" s="1"/>
  <c r="FF4" i="1" s="1"/>
  <c r="FG4" i="1" s="1"/>
  <c r="FH4" i="1" s="1"/>
  <c r="FI4" i="1" s="1"/>
  <c r="FJ4" i="1" s="1"/>
  <c r="FK4" i="1" s="1"/>
  <c r="FL4" i="1" s="1"/>
  <c r="FM4" i="1" s="1"/>
  <c r="FN4" i="1" s="1"/>
  <c r="FO4" i="1" s="1"/>
  <c r="FP4" i="1" s="1"/>
  <c r="FQ4" i="1" s="1"/>
  <c r="FR4" i="1" s="1"/>
  <c r="FS4" i="1" s="1"/>
  <c r="FT4" i="1" s="1"/>
  <c r="FU4" i="1" s="1"/>
  <c r="FV4" i="1" s="1"/>
  <c r="FW4" i="1" s="1"/>
  <c r="FX4" i="1" s="1"/>
  <c r="FY4" i="1" s="1"/>
  <c r="FZ4" i="1" s="1"/>
  <c r="GA4" i="1" s="1"/>
  <c r="GB4" i="1" s="1"/>
  <c r="GC4" i="1" s="1"/>
  <c r="GD4" i="1" s="1"/>
  <c r="GE4" i="1" s="1"/>
  <c r="GF4" i="1" s="1"/>
  <c r="GG4" i="1" s="1"/>
  <c r="GH4" i="1" s="1"/>
  <c r="GI4" i="1" s="1"/>
  <c r="GJ4" i="1" s="1"/>
  <c r="GK4" i="1" s="1"/>
  <c r="GL4" i="1" s="1"/>
  <c r="GM4" i="1" s="1"/>
  <c r="GN4" i="1" s="1"/>
  <c r="GO4" i="1" s="1"/>
  <c r="GP4" i="1" s="1"/>
  <c r="GQ4" i="1" s="1"/>
  <c r="GR4" i="1" s="1"/>
  <c r="GS4" i="1" s="1"/>
  <c r="GT4" i="1" s="1"/>
  <c r="GU4" i="1" s="1"/>
  <c r="GV4" i="1" s="1"/>
  <c r="GW4" i="1" s="1"/>
  <c r="GX4" i="1" s="1"/>
  <c r="GY4" i="1" s="1"/>
  <c r="GZ4" i="1" s="1"/>
  <c r="HA4" i="1" s="1"/>
  <c r="HB4" i="1" s="1"/>
  <c r="HC4" i="1" s="1"/>
  <c r="HD4" i="1" s="1"/>
  <c r="HE4" i="1" s="1"/>
  <c r="HF4" i="1" s="1"/>
  <c r="HG4" i="1" s="1"/>
  <c r="HH4" i="1" s="1"/>
  <c r="HI4" i="1" s="1"/>
  <c r="HJ4" i="1" s="1"/>
  <c r="HK4" i="1" s="1"/>
  <c r="HL4" i="1" s="1"/>
  <c r="HM4" i="1" s="1"/>
  <c r="HN4" i="1" s="1"/>
  <c r="HO4" i="1" s="1"/>
  <c r="HP4" i="1" s="1"/>
  <c r="HQ4" i="1" s="1"/>
  <c r="HR4" i="1" s="1"/>
  <c r="HS4" i="1" s="1"/>
  <c r="HT4" i="1" s="1"/>
  <c r="HU4" i="1" s="1"/>
  <c r="HV4" i="1" s="1"/>
  <c r="HW4" i="1" s="1"/>
  <c r="HX4" i="1" s="1"/>
  <c r="HY4" i="1" s="1"/>
  <c r="HZ4" i="1" s="1"/>
  <c r="IA4" i="1" s="1"/>
  <c r="IB4" i="1" s="1"/>
  <c r="IC4" i="1" s="1"/>
  <c r="ID4" i="1" s="1"/>
  <c r="IE4" i="1" s="1"/>
  <c r="IF4" i="1" s="1"/>
  <c r="IG4" i="1" s="1"/>
  <c r="IH4" i="1" s="1"/>
  <c r="II4" i="1" s="1"/>
  <c r="IJ4" i="1" s="1"/>
  <c r="IK4" i="1" s="1"/>
  <c r="IL4" i="1" s="1"/>
  <c r="IM4" i="1" s="1"/>
  <c r="IN4" i="1" s="1"/>
  <c r="IO4" i="1" s="1"/>
  <c r="IP4" i="1" s="1"/>
  <c r="IQ4" i="1" s="1"/>
  <c r="IR4" i="1" s="1"/>
  <c r="IS4" i="1" s="1"/>
  <c r="IT4" i="1" s="1"/>
  <c r="IU4" i="1" s="1"/>
  <c r="IV4" i="1" s="1"/>
  <c r="IW4" i="1" s="1"/>
  <c r="IX4" i="1" s="1"/>
  <c r="IY4" i="1" s="1"/>
  <c r="IZ4" i="1" s="1"/>
  <c r="JA4" i="1" s="1"/>
  <c r="JB4" i="1" s="1"/>
  <c r="JC4" i="1" s="1"/>
  <c r="JD4" i="1" s="1"/>
  <c r="JE4" i="1" s="1"/>
  <c r="JF4" i="1" s="1"/>
  <c r="JG4" i="1" s="1"/>
  <c r="JH4" i="1" s="1"/>
  <c r="JI4" i="1" s="1"/>
  <c r="JJ4" i="1" s="1"/>
  <c r="JK4" i="1" s="1"/>
  <c r="JL4" i="1" s="1"/>
  <c r="JM4" i="1" s="1"/>
  <c r="JN4" i="1" s="1"/>
  <c r="JO4" i="1" s="1"/>
  <c r="JP4" i="1" s="1"/>
  <c r="JQ4" i="1" s="1"/>
  <c r="JR4" i="1" s="1"/>
  <c r="JS4" i="1" s="1"/>
  <c r="JT4" i="1" s="1"/>
  <c r="JU4" i="1" s="1"/>
  <c r="JV4" i="1" s="1"/>
  <c r="JW4" i="1" s="1"/>
  <c r="JX4" i="1" s="1"/>
  <c r="JY4" i="1" s="1"/>
  <c r="JZ4" i="1" s="1"/>
  <c r="KA4" i="1" s="1"/>
  <c r="KB4" i="1" s="1"/>
  <c r="KC4" i="1" s="1"/>
  <c r="KD4" i="1" s="1"/>
  <c r="KE4" i="1" s="1"/>
  <c r="KF4" i="1" s="1"/>
  <c r="KG4" i="1" s="1"/>
  <c r="KH4" i="1" s="1"/>
  <c r="KI4" i="1" s="1"/>
  <c r="KJ4" i="1" s="1"/>
  <c r="KK4" i="1" s="1"/>
  <c r="KL4" i="1" s="1"/>
  <c r="KM4" i="1" s="1"/>
  <c r="KN4" i="1" s="1"/>
  <c r="KO4" i="1" s="1"/>
  <c r="KP4" i="1" s="1"/>
  <c r="KQ4" i="1" s="1"/>
  <c r="KR4" i="1" s="1"/>
  <c r="KS4" i="1" s="1"/>
  <c r="KT4" i="1" s="1"/>
  <c r="KU4" i="1" s="1"/>
  <c r="KV4" i="1" s="1"/>
  <c r="KW4" i="1" s="1"/>
  <c r="KX4" i="1" s="1"/>
  <c r="KY4" i="1" s="1"/>
  <c r="KZ4" i="1" s="1"/>
  <c r="LA4" i="1" s="1"/>
  <c r="LB4" i="1" s="1"/>
  <c r="LC4" i="1" s="1"/>
  <c r="LD4" i="1" s="1"/>
  <c r="LE4" i="1" s="1"/>
  <c r="LF4" i="1" s="1"/>
  <c r="LG4" i="1" s="1"/>
  <c r="LH4" i="1" s="1"/>
  <c r="LI4" i="1" s="1"/>
  <c r="LJ4" i="1" s="1"/>
  <c r="LK4" i="1" s="1"/>
  <c r="LL4" i="1" s="1"/>
  <c r="LM4" i="1" s="1"/>
  <c r="LN4" i="1" s="1"/>
  <c r="LO4" i="1" s="1"/>
  <c r="LP4" i="1" s="1"/>
  <c r="LQ4" i="1" s="1"/>
  <c r="LR4" i="1" s="1"/>
  <c r="LS4" i="1" s="1"/>
  <c r="LT4" i="1" s="1"/>
  <c r="LU4" i="1" s="1"/>
  <c r="LV4" i="1" s="1"/>
  <c r="LW4" i="1" s="1"/>
  <c r="LX4" i="1" s="1"/>
  <c r="LY4" i="1" s="1"/>
  <c r="LZ4" i="1" s="1"/>
  <c r="MA4" i="1" s="1"/>
  <c r="MB4" i="1" s="1"/>
  <c r="MC4" i="1" s="1"/>
  <c r="MD4" i="1" s="1"/>
  <c r="ME4" i="1" s="1"/>
  <c r="MF4" i="1" s="1"/>
  <c r="MG4" i="1" s="1"/>
  <c r="MH4" i="1" s="1"/>
  <c r="MI4" i="1" s="1"/>
  <c r="MJ4" i="1" s="1"/>
  <c r="MK4" i="1" s="1"/>
  <c r="ML4" i="1" s="1"/>
  <c r="MM4" i="1" s="1"/>
  <c r="MN4" i="1" s="1"/>
  <c r="MO4" i="1" s="1"/>
  <c r="MP4" i="1" s="1"/>
  <c r="MQ4" i="1" s="1"/>
  <c r="MR4" i="1" s="1"/>
  <c r="MS4" i="1" s="1"/>
  <c r="MT4" i="1" s="1"/>
  <c r="MU4" i="1" s="1"/>
  <c r="MV4" i="1" s="1"/>
  <c r="MW4" i="1" s="1"/>
  <c r="MX4" i="1" s="1"/>
  <c r="MY4" i="1" s="1"/>
  <c r="MZ4" i="1" s="1"/>
  <c r="NA4" i="1" s="1"/>
  <c r="NB4" i="1" s="1"/>
  <c r="NC4" i="1" s="1"/>
  <c r="ND4" i="1" s="1"/>
  <c r="NE4" i="1" s="1"/>
  <c r="NF4" i="1" s="1"/>
  <c r="NG4" i="1" s="1"/>
  <c r="NH4" i="1" s="1"/>
  <c r="G4" i="1"/>
</calcChain>
</file>

<file path=xl/sharedStrings.xml><?xml version="1.0" encoding="utf-8"?>
<sst xmlns="http://schemas.openxmlformats.org/spreadsheetml/2006/main" count="111" uniqueCount="75">
  <si>
    <t>Planificator concedii de odihnă</t>
  </si>
  <si>
    <t>Anul:</t>
  </si>
  <si>
    <t>Max. absenți în aceeași zi:</t>
  </si>
  <si>
    <t>Scrie codul în căsuța zilei: CO = concediu de odihnă, CM = concediu medical, CFP = concediu fără plată, EV = eveniment familial. Celulele verzi se pot modifica.</t>
  </si>
  <si>
    <t>Portocaliu = CO pus într-o zi nelucrătoare (nu se scade din zilele de concediu). Rândul „Absenți” devine roșu când se depășește maximul stabilit.</t>
  </si>
  <si>
    <t>Nr.</t>
  </si>
  <si>
    <t>Nume și prenume</t>
  </si>
  <si>
    <t>Departament</t>
  </si>
  <si>
    <t>Zile cuvenite</t>
  </si>
  <si>
    <t>CO planificat</t>
  </si>
  <si>
    <t>Rămase</t>
  </si>
  <si>
    <t>Exemplu: Angajat 1</t>
  </si>
  <si>
    <t>Vânzări</t>
  </si>
  <si>
    <t>Exemplu: Angajat 2</t>
  </si>
  <si>
    <t>Exemplu: Angajat 3</t>
  </si>
  <si>
    <t>Contabilitate</t>
  </si>
  <si>
    <t>CO</t>
  </si>
  <si>
    <t>CM</t>
  </si>
  <si>
    <t>Absenți în ziua respectivă</t>
  </si>
  <si>
    <t>Coduri folosite în planificator</t>
  </si>
  <si>
    <t>Cod</t>
  </si>
  <si>
    <t>Semnificație</t>
  </si>
  <si>
    <t>Se scade din zilele de CO?</t>
  </si>
  <si>
    <t>Concediu de odihnă</t>
  </si>
  <si>
    <t>Da</t>
  </si>
  <si>
    <t>Concediu medical</t>
  </si>
  <si>
    <t>Nu</t>
  </si>
  <si>
    <t>CFP</t>
  </si>
  <si>
    <t>Concediu fără plată</t>
  </si>
  <si>
    <t>EV</t>
  </si>
  <si>
    <t>Eveniment familial deosebit (căsătorie, naștere, deces)</t>
  </si>
  <si>
    <t>Doar zilele marcate CO în zile lucrătoare (luni–vineri, fără sărbători legale) se scad din zilele de concediu cuvenite.</t>
  </si>
  <si>
    <t>Zile libere legale</t>
  </si>
  <si>
    <t>Conform art. 139 din Codul muncii (Legea nr. 53/2003). Se recalculează automat după anul din foaia „Planificare”.</t>
  </si>
  <si>
    <t>Paștele ortodox (calculat):</t>
  </si>
  <si>
    <t>Sărbătoare</t>
  </si>
  <si>
    <t>Data</t>
  </si>
  <si>
    <t>Ziua săptămânii</t>
  </si>
  <si>
    <t>Cade în</t>
  </si>
  <si>
    <t>Anul Nou</t>
  </si>
  <si>
    <t>A doua zi de Anul Nou</t>
  </si>
  <si>
    <t>Boboteaza</t>
  </si>
  <si>
    <t>Sfântul Ioan Botezătorul</t>
  </si>
  <si>
    <t>Ziua Unirii Principatelor Române</t>
  </si>
  <si>
    <t>Vinerea Mare</t>
  </si>
  <si>
    <t>Prima zi de Paște</t>
  </si>
  <si>
    <t>A doua zi de Paște</t>
  </si>
  <si>
    <t>Ziua Muncii</t>
  </si>
  <si>
    <t>Ziua Copilului</t>
  </si>
  <si>
    <t>Prima zi de Rusalii</t>
  </si>
  <si>
    <t>A doua zi de Rusalii</t>
  </si>
  <si>
    <t>Adormirea Maicii Domnului (Sfânta Maria)</t>
  </si>
  <si>
    <t>Sfântul Andrei</t>
  </si>
  <si>
    <t>Ziua Națională a României</t>
  </si>
  <si>
    <t>Prima zi de Crăciun</t>
  </si>
  <si>
    <t>A doua zi de Crăciun</t>
  </si>
  <si>
    <t>Sumar zile de concediu de odihnă pe luni</t>
  </si>
  <si>
    <t>Zile lucrătoare de CO planificate, pe fiecare lună. Se completează automat din foaia „Planificare”.</t>
  </si>
  <si>
    <t>Ian</t>
  </si>
  <si>
    <t>Feb</t>
  </si>
  <si>
    <t>Mar</t>
  </si>
  <si>
    <t>Apr</t>
  </si>
  <si>
    <t>Mai</t>
  </si>
  <si>
    <t>Iun</t>
  </si>
  <si>
    <t>Iul</t>
  </si>
  <si>
    <t>Aug</t>
  </si>
  <si>
    <t>Sep</t>
  </si>
  <si>
    <t>Oct</t>
  </si>
  <si>
    <t>Noi</t>
  </si>
  <si>
    <t>Dec</t>
  </si>
  <si>
    <t>Total</t>
  </si>
  <si>
    <t>Planificator concedii de odihnă 2027 Excel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</si>
  <si>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</si>
  <si>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</si>
  <si>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modelexcel.ro/planificator-concedii-2027-excel/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</si>
</sst>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"/>
    <numFmt numFmtId="165" formatCode="0;\-0;;@"/>
  </numFmts>
  <fonts count="16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8"/>
      <color rgb="FF17734A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i/>
      <sz val="10"/>
      <color rgb="FF5D6B64"/>
      <name val="Calibri"/>
      <family val="2"/>
    </font>
    <font>
      <b/>
      <sz val="10"/>
      <color rgb="FFFFFFFF"/>
      <name val="Calibri"/>
      <family val="2"/>
    </font>
    <font>
      <b/>
      <sz val="10"/>
      <color rgb="FF17734A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16"/>
      <color rgb="FF17734A"/>
      <name val="Calibri"/>
      <family val="2"/>
    </font>
    <font>
      <b/>
      <sz val="20"/>
      <color rgb="FF17734A"/>
      <name val="Calibri"/>
      <family val="2"/>
    </font>
    <font>
      <b/>
      <sz val="14"/>
      <color theme="1"/>
      <name val="Calibri"/>
      <family val="2"/>
    </font>
    <font>
      <u/>
      <sz val="11"/>
      <color theme="10"/>
      <name val="Aptos Narrow"/>
      <family val="2"/>
      <scheme val="minor"/>
    </font>
    <font>
      <b/>
      <sz val="11"/>
      <color rgb="FF6D6D6D"/>
      <name val="Calibri"/>
      <family val="2"/>
    </font>
    <font>
      <i/>
      <sz val="11"/>
      <color rgb="FF6D6D6D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3F1E9"/>
        <bgColor indexed="64"/>
      </patternFill>
    </fill>
    <fill>
      <patternFill patternType="solid">
        <fgColor rgb="FF17734A"/>
        <bgColor indexed="64"/>
      </patternFill>
    </fill>
    <fill>
      <patternFill patternType="solid">
        <fgColor rgb="FFF6FAF7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D8E0DB"/>
      </left>
      <right style="thin">
        <color rgb="FFD8E0DB"/>
      </right>
      <top style="thin">
        <color rgb="FFD8E0DB"/>
      </top>
      <bottom style="thin">
        <color rgb="FFD8E0DB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5" fillId="0" borderId="0" xfId="0" applyFont="1"/>
    <xf numFmtId="0" fontId="6" fillId="3" borderId="0" xfId="0" applyFont="1" applyFill="1" applyAlignment="1">
      <alignment vertical="center" wrapText="1"/>
    </xf>
    <xf numFmtId="0" fontId="1" fillId="3" borderId="0" xfId="0" applyFont="1" applyFill="1"/>
    <xf numFmtId="14" fontId="1" fillId="0" borderId="0" xfId="0" applyNumberFormat="1" applyFont="1"/>
    <xf numFmtId="0" fontId="7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9" fillId="0" borderId="0" xfId="0" applyNumberFormat="1" applyFont="1" applyAlignment="1">
      <alignment horizontal="center"/>
    </xf>
    <xf numFmtId="0" fontId="10" fillId="0" borderId="0" xfId="0" applyFont="1"/>
    <xf numFmtId="0" fontId="6" fillId="3" borderId="1" xfId="0" applyFont="1" applyFill="1" applyBorder="1"/>
    <xf numFmtId="0" fontId="1" fillId="0" borderId="1" xfId="0" applyFont="1" applyBorder="1"/>
    <xf numFmtId="0" fontId="11" fillId="0" borderId="0" xfId="0" applyFont="1"/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/>
    </xf>
    <xf numFmtId="0" fontId="5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2" fillId="0" borderId="0" xfId="0" applyFont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3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15">
    <dxf>
      <font>
        <b/>
        <i val="0"/>
        <color rgb="FFB4322A"/>
      </font>
    </dxf>
    <dxf>
      <font>
        <b/>
        <i val="0"/>
        <color rgb="FFB4322A"/>
      </font>
    </dxf>
    <dxf>
      <font>
        <b/>
        <i val="0"/>
      </font>
      <fill>
        <patternFill>
          <bgColor rgb="FFE3F1E9"/>
        </patternFill>
      </fill>
    </dxf>
    <dxf>
      <font>
        <color rgb="FFFFFFFF"/>
      </font>
      <fill>
        <patternFill>
          <bgColor rgb="FFB4322A"/>
        </patternFill>
      </fill>
    </dxf>
    <dxf>
      <fill>
        <patternFill>
          <bgColor rgb="FFE3E3E3"/>
        </patternFill>
      </fill>
    </dxf>
    <dxf>
      <fill>
        <patternFill>
          <bgColor rgb="FFFBE9E7"/>
        </patternFill>
      </fill>
    </dxf>
    <dxf>
      <fill>
        <patternFill>
          <bgColor rgb="FFC9A7D9"/>
        </patternFill>
      </fill>
    </dxf>
    <dxf>
      <fill>
        <patternFill>
          <bgColor rgb="FFFFE68C"/>
        </patternFill>
      </fill>
    </dxf>
    <dxf>
      <font>
        <color rgb="FFFFFFFF"/>
      </font>
      <fill>
        <patternFill>
          <bgColor rgb="FF4FA0D6"/>
        </patternFill>
      </fill>
    </dxf>
    <dxf>
      <font>
        <b/>
        <i val="0"/>
        <color rgb="FFFFFFFF"/>
      </font>
      <fill>
        <patternFill>
          <bgColor rgb="FF17734A"/>
        </patternFill>
      </fill>
    </dxf>
    <dxf>
      <font>
        <color rgb="FFFFFFFF"/>
      </font>
      <fill>
        <patternFill>
          <bgColor rgb="FFF29B3D"/>
        </patternFill>
      </fill>
    </dxf>
    <dxf>
      <font>
        <color rgb="FFB4322A"/>
      </font>
    </dxf>
    <dxf>
      <font>
        <color rgb="FFFFFFFF"/>
      </font>
      <fill>
        <patternFill>
          <bgColor rgb="FFB4322A"/>
        </patternFill>
      </fill>
    </dxf>
    <dxf>
      <font>
        <color rgb="FFE3F1E9"/>
      </font>
    </dxf>
    <dxf>
      <border>
        <left style="thin">
          <color rgb="FF17734A"/>
        </lef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planificator-concedii-2027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6B165-F457-4890-A5B4-A37DAF0969F2}">
  <sheetPr>
    <pageSetUpPr fitToPage="1"/>
  </sheetPr>
  <dimension ref="A1:ZZ1000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6" sqref="G6"/>
    </sheetView>
  </sheetViews>
  <sheetFormatPr baseColWidth="10" defaultRowHeight="12.75" x14ac:dyDescent="0.2"/>
  <cols>
    <col min="1" max="1" width="4.7109375" style="1" customWidth="1"/>
    <col min="2" max="2" width="24.7109375" style="1" customWidth="1"/>
    <col min="3" max="3" width="14.7109375" style="1" customWidth="1"/>
    <col min="4" max="4" width="8.7109375" style="1" customWidth="1"/>
    <col min="5" max="5" width="9.7109375" style="1" customWidth="1"/>
    <col min="6" max="6" width="7.7109375" style="1" customWidth="1"/>
    <col min="7" max="372" width="4" style="1" customWidth="1"/>
    <col min="373" max="16384" width="11.42578125" style="1"/>
  </cols>
  <sheetData>
    <row r="1" spans="1:372" ht="23.25" x14ac:dyDescent="0.35">
      <c r="B1" s="2" t="s">
        <v>0</v>
      </c>
      <c r="H1" s="7" t="s">
        <v>3</v>
      </c>
    </row>
    <row r="2" spans="1:372" ht="15.75" x14ac:dyDescent="0.25">
      <c r="B2" s="4" t="s">
        <v>2</v>
      </c>
      <c r="C2" s="6">
        <v>3</v>
      </c>
      <c r="D2" s="4" t="s">
        <v>1</v>
      </c>
      <c r="E2" s="5">
        <v>2027</v>
      </c>
      <c r="H2" s="7" t="s">
        <v>4</v>
      </c>
    </row>
    <row r="3" spans="1:372" x14ac:dyDescent="0.2">
      <c r="A3" s="9"/>
      <c r="B3" s="9"/>
      <c r="C3" s="9"/>
      <c r="D3" s="9"/>
      <c r="E3" s="9"/>
      <c r="F3" s="9"/>
      <c r="G3" s="11" t="str">
        <f t="shared" ref="G3:BR3" si="0">IF(AND(DAY(G4)=1,YEAR(G4)=An),CHOOSE(MONTH(G4),"Ian","Feb","Mar","Apr","Mai","Iun","Iul","Aug","Sep","Oct","Noi","Dec"),"")</f>
        <v>Ian</v>
      </c>
      <c r="H3" s="11" t="str">
        <f t="shared" si="0"/>
        <v/>
      </c>
      <c r="I3" s="11" t="str">
        <f t="shared" si="0"/>
        <v/>
      </c>
      <c r="J3" s="11" t="str">
        <f t="shared" si="0"/>
        <v/>
      </c>
      <c r="K3" s="11" t="str">
        <f t="shared" si="0"/>
        <v/>
      </c>
      <c r="L3" s="11" t="str">
        <f t="shared" si="0"/>
        <v/>
      </c>
      <c r="M3" s="11" t="str">
        <f t="shared" si="0"/>
        <v/>
      </c>
      <c r="N3" s="11" t="str">
        <f t="shared" si="0"/>
        <v/>
      </c>
      <c r="O3" s="11" t="str">
        <f t="shared" si="0"/>
        <v/>
      </c>
      <c r="P3" s="11" t="str">
        <f t="shared" si="0"/>
        <v/>
      </c>
      <c r="Q3" s="11" t="str">
        <f t="shared" si="0"/>
        <v/>
      </c>
      <c r="R3" s="11" t="str">
        <f t="shared" si="0"/>
        <v/>
      </c>
      <c r="S3" s="11" t="str">
        <f t="shared" si="0"/>
        <v/>
      </c>
      <c r="T3" s="11" t="str">
        <f t="shared" si="0"/>
        <v/>
      </c>
      <c r="U3" s="11" t="str">
        <f t="shared" si="0"/>
        <v/>
      </c>
      <c r="V3" s="11" t="str">
        <f t="shared" si="0"/>
        <v/>
      </c>
      <c r="W3" s="11" t="str">
        <f t="shared" si="0"/>
        <v/>
      </c>
      <c r="X3" s="11" t="str">
        <f t="shared" si="0"/>
        <v/>
      </c>
      <c r="Y3" s="11" t="str">
        <f t="shared" si="0"/>
        <v/>
      </c>
      <c r="Z3" s="11" t="str">
        <f t="shared" si="0"/>
        <v/>
      </c>
      <c r="AA3" s="11" t="str">
        <f t="shared" si="0"/>
        <v/>
      </c>
      <c r="AB3" s="11" t="str">
        <f t="shared" si="0"/>
        <v/>
      </c>
      <c r="AC3" s="11" t="str">
        <f t="shared" si="0"/>
        <v/>
      </c>
      <c r="AD3" s="11" t="str">
        <f t="shared" si="0"/>
        <v/>
      </c>
      <c r="AE3" s="11" t="str">
        <f t="shared" si="0"/>
        <v/>
      </c>
      <c r="AF3" s="11" t="str">
        <f t="shared" si="0"/>
        <v/>
      </c>
      <c r="AG3" s="11" t="str">
        <f t="shared" si="0"/>
        <v/>
      </c>
      <c r="AH3" s="11" t="str">
        <f t="shared" si="0"/>
        <v/>
      </c>
      <c r="AI3" s="11" t="str">
        <f t="shared" si="0"/>
        <v/>
      </c>
      <c r="AJ3" s="11" t="str">
        <f t="shared" si="0"/>
        <v/>
      </c>
      <c r="AK3" s="11" t="str">
        <f t="shared" si="0"/>
        <v/>
      </c>
      <c r="AL3" s="11" t="str">
        <f t="shared" si="0"/>
        <v>Feb</v>
      </c>
      <c r="AM3" s="11" t="str">
        <f t="shared" si="0"/>
        <v/>
      </c>
      <c r="AN3" s="11" t="str">
        <f t="shared" si="0"/>
        <v/>
      </c>
      <c r="AO3" s="11" t="str">
        <f t="shared" si="0"/>
        <v/>
      </c>
      <c r="AP3" s="11" t="str">
        <f t="shared" si="0"/>
        <v/>
      </c>
      <c r="AQ3" s="11" t="str">
        <f t="shared" si="0"/>
        <v/>
      </c>
      <c r="AR3" s="11" t="str">
        <f t="shared" si="0"/>
        <v/>
      </c>
      <c r="AS3" s="11" t="str">
        <f t="shared" si="0"/>
        <v/>
      </c>
      <c r="AT3" s="11" t="str">
        <f t="shared" si="0"/>
        <v/>
      </c>
      <c r="AU3" s="11" t="str">
        <f t="shared" si="0"/>
        <v/>
      </c>
      <c r="AV3" s="11" t="str">
        <f t="shared" si="0"/>
        <v/>
      </c>
      <c r="AW3" s="11" t="str">
        <f t="shared" si="0"/>
        <v/>
      </c>
      <c r="AX3" s="11" t="str">
        <f t="shared" si="0"/>
        <v/>
      </c>
      <c r="AY3" s="11" t="str">
        <f t="shared" si="0"/>
        <v/>
      </c>
      <c r="AZ3" s="11" t="str">
        <f t="shared" si="0"/>
        <v/>
      </c>
      <c r="BA3" s="11" t="str">
        <f t="shared" si="0"/>
        <v/>
      </c>
      <c r="BB3" s="11" t="str">
        <f t="shared" si="0"/>
        <v/>
      </c>
      <c r="BC3" s="11" t="str">
        <f t="shared" si="0"/>
        <v/>
      </c>
      <c r="BD3" s="11" t="str">
        <f t="shared" si="0"/>
        <v/>
      </c>
      <c r="BE3" s="11" t="str">
        <f t="shared" si="0"/>
        <v/>
      </c>
      <c r="BF3" s="11" t="str">
        <f t="shared" si="0"/>
        <v/>
      </c>
      <c r="BG3" s="11" t="str">
        <f t="shared" si="0"/>
        <v/>
      </c>
      <c r="BH3" s="11" t="str">
        <f t="shared" si="0"/>
        <v/>
      </c>
      <c r="BI3" s="11" t="str">
        <f t="shared" si="0"/>
        <v/>
      </c>
      <c r="BJ3" s="11" t="str">
        <f t="shared" si="0"/>
        <v/>
      </c>
      <c r="BK3" s="11" t="str">
        <f t="shared" si="0"/>
        <v/>
      </c>
      <c r="BL3" s="11" t="str">
        <f t="shared" si="0"/>
        <v/>
      </c>
      <c r="BM3" s="11" t="str">
        <f t="shared" si="0"/>
        <v/>
      </c>
      <c r="BN3" s="11" t="str">
        <f t="shared" si="0"/>
        <v>Mar</v>
      </c>
      <c r="BO3" s="11" t="str">
        <f t="shared" si="0"/>
        <v/>
      </c>
      <c r="BP3" s="11" t="str">
        <f t="shared" si="0"/>
        <v/>
      </c>
      <c r="BQ3" s="11" t="str">
        <f t="shared" si="0"/>
        <v/>
      </c>
      <c r="BR3" s="11" t="str">
        <f t="shared" si="0"/>
        <v/>
      </c>
      <c r="BS3" s="11" t="str">
        <f t="shared" ref="BS3:ED3" si="1">IF(AND(DAY(BS4)=1,YEAR(BS4)=An),CHOOSE(MONTH(BS4),"Ian","Feb","Mar","Apr","Mai","Iun","Iul","Aug","Sep","Oct","Noi","Dec"),"")</f>
        <v/>
      </c>
      <c r="BT3" s="11" t="str">
        <f t="shared" si="1"/>
        <v/>
      </c>
      <c r="BU3" s="11" t="str">
        <f t="shared" si="1"/>
        <v/>
      </c>
      <c r="BV3" s="11" t="str">
        <f t="shared" si="1"/>
        <v/>
      </c>
      <c r="BW3" s="11" t="str">
        <f t="shared" si="1"/>
        <v/>
      </c>
      <c r="BX3" s="11" t="str">
        <f t="shared" si="1"/>
        <v/>
      </c>
      <c r="BY3" s="11" t="str">
        <f t="shared" si="1"/>
        <v/>
      </c>
      <c r="BZ3" s="11" t="str">
        <f t="shared" si="1"/>
        <v/>
      </c>
      <c r="CA3" s="11" t="str">
        <f t="shared" si="1"/>
        <v/>
      </c>
      <c r="CB3" s="11" t="str">
        <f t="shared" si="1"/>
        <v/>
      </c>
      <c r="CC3" s="11" t="str">
        <f t="shared" si="1"/>
        <v/>
      </c>
      <c r="CD3" s="11" t="str">
        <f t="shared" si="1"/>
        <v/>
      </c>
      <c r="CE3" s="11" t="str">
        <f t="shared" si="1"/>
        <v/>
      </c>
      <c r="CF3" s="11" t="str">
        <f t="shared" si="1"/>
        <v/>
      </c>
      <c r="CG3" s="11" t="str">
        <f t="shared" si="1"/>
        <v/>
      </c>
      <c r="CH3" s="11" t="str">
        <f t="shared" si="1"/>
        <v/>
      </c>
      <c r="CI3" s="11" t="str">
        <f t="shared" si="1"/>
        <v/>
      </c>
      <c r="CJ3" s="11" t="str">
        <f t="shared" si="1"/>
        <v/>
      </c>
      <c r="CK3" s="11" t="str">
        <f t="shared" si="1"/>
        <v/>
      </c>
      <c r="CL3" s="11" t="str">
        <f t="shared" si="1"/>
        <v/>
      </c>
      <c r="CM3" s="11" t="str">
        <f t="shared" si="1"/>
        <v/>
      </c>
      <c r="CN3" s="11" t="str">
        <f t="shared" si="1"/>
        <v/>
      </c>
      <c r="CO3" s="11" t="str">
        <f t="shared" si="1"/>
        <v/>
      </c>
      <c r="CP3" s="11" t="str">
        <f t="shared" si="1"/>
        <v/>
      </c>
      <c r="CQ3" s="11" t="str">
        <f t="shared" si="1"/>
        <v/>
      </c>
      <c r="CR3" s="11" t="str">
        <f t="shared" si="1"/>
        <v/>
      </c>
      <c r="CS3" s="11" t="str">
        <f t="shared" si="1"/>
        <v>Apr</v>
      </c>
      <c r="CT3" s="11" t="str">
        <f t="shared" si="1"/>
        <v/>
      </c>
      <c r="CU3" s="11" t="str">
        <f t="shared" si="1"/>
        <v/>
      </c>
      <c r="CV3" s="11" t="str">
        <f t="shared" si="1"/>
        <v/>
      </c>
      <c r="CW3" s="11" t="str">
        <f t="shared" si="1"/>
        <v/>
      </c>
      <c r="CX3" s="11" t="str">
        <f t="shared" si="1"/>
        <v/>
      </c>
      <c r="CY3" s="11" t="str">
        <f t="shared" si="1"/>
        <v/>
      </c>
      <c r="CZ3" s="11" t="str">
        <f t="shared" si="1"/>
        <v/>
      </c>
      <c r="DA3" s="11" t="str">
        <f t="shared" si="1"/>
        <v/>
      </c>
      <c r="DB3" s="11" t="str">
        <f t="shared" si="1"/>
        <v/>
      </c>
      <c r="DC3" s="11" t="str">
        <f t="shared" si="1"/>
        <v/>
      </c>
      <c r="DD3" s="11" t="str">
        <f t="shared" si="1"/>
        <v/>
      </c>
      <c r="DE3" s="11" t="str">
        <f t="shared" si="1"/>
        <v/>
      </c>
      <c r="DF3" s="11" t="str">
        <f t="shared" si="1"/>
        <v/>
      </c>
      <c r="DG3" s="11" t="str">
        <f t="shared" si="1"/>
        <v/>
      </c>
      <c r="DH3" s="11" t="str">
        <f t="shared" si="1"/>
        <v/>
      </c>
      <c r="DI3" s="11" t="str">
        <f t="shared" si="1"/>
        <v/>
      </c>
      <c r="DJ3" s="11" t="str">
        <f t="shared" si="1"/>
        <v/>
      </c>
      <c r="DK3" s="11" t="str">
        <f t="shared" si="1"/>
        <v/>
      </c>
      <c r="DL3" s="11" t="str">
        <f t="shared" si="1"/>
        <v/>
      </c>
      <c r="DM3" s="11" t="str">
        <f t="shared" si="1"/>
        <v/>
      </c>
      <c r="DN3" s="11" t="str">
        <f t="shared" si="1"/>
        <v/>
      </c>
      <c r="DO3" s="11" t="str">
        <f t="shared" si="1"/>
        <v/>
      </c>
      <c r="DP3" s="11" t="str">
        <f t="shared" si="1"/>
        <v/>
      </c>
      <c r="DQ3" s="11" t="str">
        <f t="shared" si="1"/>
        <v/>
      </c>
      <c r="DR3" s="11" t="str">
        <f t="shared" si="1"/>
        <v/>
      </c>
      <c r="DS3" s="11" t="str">
        <f t="shared" si="1"/>
        <v/>
      </c>
      <c r="DT3" s="11" t="str">
        <f t="shared" si="1"/>
        <v/>
      </c>
      <c r="DU3" s="11" t="str">
        <f t="shared" si="1"/>
        <v/>
      </c>
      <c r="DV3" s="11" t="str">
        <f t="shared" si="1"/>
        <v/>
      </c>
      <c r="DW3" s="11" t="str">
        <f t="shared" si="1"/>
        <v>Mai</v>
      </c>
      <c r="DX3" s="11" t="str">
        <f t="shared" si="1"/>
        <v/>
      </c>
      <c r="DY3" s="11" t="str">
        <f t="shared" si="1"/>
        <v/>
      </c>
      <c r="DZ3" s="11" t="str">
        <f t="shared" si="1"/>
        <v/>
      </c>
      <c r="EA3" s="11" t="str">
        <f t="shared" si="1"/>
        <v/>
      </c>
      <c r="EB3" s="11" t="str">
        <f t="shared" si="1"/>
        <v/>
      </c>
      <c r="EC3" s="11" t="str">
        <f t="shared" si="1"/>
        <v/>
      </c>
      <c r="ED3" s="11" t="str">
        <f t="shared" si="1"/>
        <v/>
      </c>
      <c r="EE3" s="11" t="str">
        <f t="shared" ref="EE3:GP3" si="2">IF(AND(DAY(EE4)=1,YEAR(EE4)=An),CHOOSE(MONTH(EE4),"Ian","Feb","Mar","Apr","Mai","Iun","Iul","Aug","Sep","Oct","Noi","Dec"),"")</f>
        <v/>
      </c>
      <c r="EF3" s="11" t="str">
        <f t="shared" si="2"/>
        <v/>
      </c>
      <c r="EG3" s="11" t="str">
        <f t="shared" si="2"/>
        <v/>
      </c>
      <c r="EH3" s="11" t="str">
        <f t="shared" si="2"/>
        <v/>
      </c>
      <c r="EI3" s="11" t="str">
        <f t="shared" si="2"/>
        <v/>
      </c>
      <c r="EJ3" s="11" t="str">
        <f t="shared" si="2"/>
        <v/>
      </c>
      <c r="EK3" s="11" t="str">
        <f t="shared" si="2"/>
        <v/>
      </c>
      <c r="EL3" s="11" t="str">
        <f t="shared" si="2"/>
        <v/>
      </c>
      <c r="EM3" s="11" t="str">
        <f t="shared" si="2"/>
        <v/>
      </c>
      <c r="EN3" s="11" t="str">
        <f t="shared" si="2"/>
        <v/>
      </c>
      <c r="EO3" s="11" t="str">
        <f t="shared" si="2"/>
        <v/>
      </c>
      <c r="EP3" s="11" t="str">
        <f t="shared" si="2"/>
        <v/>
      </c>
      <c r="EQ3" s="11" t="str">
        <f t="shared" si="2"/>
        <v/>
      </c>
      <c r="ER3" s="11" t="str">
        <f t="shared" si="2"/>
        <v/>
      </c>
      <c r="ES3" s="11" t="str">
        <f t="shared" si="2"/>
        <v/>
      </c>
      <c r="ET3" s="11" t="str">
        <f t="shared" si="2"/>
        <v/>
      </c>
      <c r="EU3" s="11" t="str">
        <f t="shared" si="2"/>
        <v/>
      </c>
      <c r="EV3" s="11" t="str">
        <f t="shared" si="2"/>
        <v/>
      </c>
      <c r="EW3" s="11" t="str">
        <f t="shared" si="2"/>
        <v/>
      </c>
      <c r="EX3" s="11" t="str">
        <f t="shared" si="2"/>
        <v/>
      </c>
      <c r="EY3" s="11" t="str">
        <f t="shared" si="2"/>
        <v/>
      </c>
      <c r="EZ3" s="11" t="str">
        <f t="shared" si="2"/>
        <v/>
      </c>
      <c r="FA3" s="11" t="str">
        <f t="shared" si="2"/>
        <v/>
      </c>
      <c r="FB3" s="11" t="str">
        <f t="shared" si="2"/>
        <v>Iun</v>
      </c>
      <c r="FC3" s="11" t="str">
        <f t="shared" si="2"/>
        <v/>
      </c>
      <c r="FD3" s="11" t="str">
        <f t="shared" si="2"/>
        <v/>
      </c>
      <c r="FE3" s="11" t="str">
        <f t="shared" si="2"/>
        <v/>
      </c>
      <c r="FF3" s="11" t="str">
        <f t="shared" si="2"/>
        <v/>
      </c>
      <c r="FG3" s="11" t="str">
        <f t="shared" si="2"/>
        <v/>
      </c>
      <c r="FH3" s="11" t="str">
        <f t="shared" si="2"/>
        <v/>
      </c>
      <c r="FI3" s="11" t="str">
        <f t="shared" si="2"/>
        <v/>
      </c>
      <c r="FJ3" s="11" t="str">
        <f t="shared" si="2"/>
        <v/>
      </c>
      <c r="FK3" s="11" t="str">
        <f t="shared" si="2"/>
        <v/>
      </c>
      <c r="FL3" s="11" t="str">
        <f t="shared" si="2"/>
        <v/>
      </c>
      <c r="FM3" s="11" t="str">
        <f t="shared" si="2"/>
        <v/>
      </c>
      <c r="FN3" s="11" t="str">
        <f t="shared" si="2"/>
        <v/>
      </c>
      <c r="FO3" s="11" t="str">
        <f t="shared" si="2"/>
        <v/>
      </c>
      <c r="FP3" s="11" t="str">
        <f t="shared" si="2"/>
        <v/>
      </c>
      <c r="FQ3" s="11" t="str">
        <f t="shared" si="2"/>
        <v/>
      </c>
      <c r="FR3" s="11" t="str">
        <f t="shared" si="2"/>
        <v/>
      </c>
      <c r="FS3" s="11" t="str">
        <f t="shared" si="2"/>
        <v/>
      </c>
      <c r="FT3" s="11" t="str">
        <f t="shared" si="2"/>
        <v/>
      </c>
      <c r="FU3" s="11" t="str">
        <f t="shared" si="2"/>
        <v/>
      </c>
      <c r="FV3" s="11" t="str">
        <f t="shared" si="2"/>
        <v/>
      </c>
      <c r="FW3" s="11" t="str">
        <f t="shared" si="2"/>
        <v/>
      </c>
      <c r="FX3" s="11" t="str">
        <f t="shared" si="2"/>
        <v/>
      </c>
      <c r="FY3" s="11" t="str">
        <f t="shared" si="2"/>
        <v/>
      </c>
      <c r="FZ3" s="11" t="str">
        <f t="shared" si="2"/>
        <v/>
      </c>
      <c r="GA3" s="11" t="str">
        <f t="shared" si="2"/>
        <v/>
      </c>
      <c r="GB3" s="11" t="str">
        <f t="shared" si="2"/>
        <v/>
      </c>
      <c r="GC3" s="11" t="str">
        <f t="shared" si="2"/>
        <v/>
      </c>
      <c r="GD3" s="11" t="str">
        <f t="shared" si="2"/>
        <v/>
      </c>
      <c r="GE3" s="11" t="str">
        <f t="shared" si="2"/>
        <v/>
      </c>
      <c r="GF3" s="11" t="str">
        <f t="shared" si="2"/>
        <v>Iul</v>
      </c>
      <c r="GG3" s="11" t="str">
        <f t="shared" si="2"/>
        <v/>
      </c>
      <c r="GH3" s="11" t="str">
        <f t="shared" si="2"/>
        <v/>
      </c>
      <c r="GI3" s="11" t="str">
        <f t="shared" si="2"/>
        <v/>
      </c>
      <c r="GJ3" s="11" t="str">
        <f t="shared" si="2"/>
        <v/>
      </c>
      <c r="GK3" s="11" t="str">
        <f t="shared" si="2"/>
        <v/>
      </c>
      <c r="GL3" s="11" t="str">
        <f t="shared" si="2"/>
        <v/>
      </c>
      <c r="GM3" s="11" t="str">
        <f t="shared" si="2"/>
        <v/>
      </c>
      <c r="GN3" s="11" t="str">
        <f t="shared" si="2"/>
        <v/>
      </c>
      <c r="GO3" s="11" t="str">
        <f t="shared" si="2"/>
        <v/>
      </c>
      <c r="GP3" s="11" t="str">
        <f t="shared" si="2"/>
        <v/>
      </c>
      <c r="GQ3" s="11" t="str">
        <f t="shared" ref="GQ3:JB3" si="3">IF(AND(DAY(GQ4)=1,YEAR(GQ4)=An),CHOOSE(MONTH(GQ4),"Ian","Feb","Mar","Apr","Mai","Iun","Iul","Aug","Sep","Oct","Noi","Dec"),"")</f>
        <v/>
      </c>
      <c r="GR3" s="11" t="str">
        <f t="shared" si="3"/>
        <v/>
      </c>
      <c r="GS3" s="11" t="str">
        <f t="shared" si="3"/>
        <v/>
      </c>
      <c r="GT3" s="11" t="str">
        <f t="shared" si="3"/>
        <v/>
      </c>
      <c r="GU3" s="11" t="str">
        <f t="shared" si="3"/>
        <v/>
      </c>
      <c r="GV3" s="11" t="str">
        <f t="shared" si="3"/>
        <v/>
      </c>
      <c r="GW3" s="11" t="str">
        <f t="shared" si="3"/>
        <v/>
      </c>
      <c r="GX3" s="11" t="str">
        <f t="shared" si="3"/>
        <v/>
      </c>
      <c r="GY3" s="11" t="str">
        <f t="shared" si="3"/>
        <v/>
      </c>
      <c r="GZ3" s="11" t="str">
        <f t="shared" si="3"/>
        <v/>
      </c>
      <c r="HA3" s="11" t="str">
        <f t="shared" si="3"/>
        <v/>
      </c>
      <c r="HB3" s="11" t="str">
        <f t="shared" si="3"/>
        <v/>
      </c>
      <c r="HC3" s="11" t="str">
        <f t="shared" si="3"/>
        <v/>
      </c>
      <c r="HD3" s="11" t="str">
        <f t="shared" si="3"/>
        <v/>
      </c>
      <c r="HE3" s="11" t="str">
        <f t="shared" si="3"/>
        <v/>
      </c>
      <c r="HF3" s="11" t="str">
        <f t="shared" si="3"/>
        <v/>
      </c>
      <c r="HG3" s="11" t="str">
        <f t="shared" si="3"/>
        <v/>
      </c>
      <c r="HH3" s="11" t="str">
        <f t="shared" si="3"/>
        <v/>
      </c>
      <c r="HI3" s="11" t="str">
        <f t="shared" si="3"/>
        <v/>
      </c>
      <c r="HJ3" s="11" t="str">
        <f t="shared" si="3"/>
        <v/>
      </c>
      <c r="HK3" s="11" t="str">
        <f t="shared" si="3"/>
        <v>Aug</v>
      </c>
      <c r="HL3" s="11" t="str">
        <f t="shared" si="3"/>
        <v/>
      </c>
      <c r="HM3" s="11" t="str">
        <f t="shared" si="3"/>
        <v/>
      </c>
      <c r="HN3" s="11" t="str">
        <f t="shared" si="3"/>
        <v/>
      </c>
      <c r="HO3" s="11" t="str">
        <f t="shared" si="3"/>
        <v/>
      </c>
      <c r="HP3" s="11" t="str">
        <f t="shared" si="3"/>
        <v/>
      </c>
      <c r="HQ3" s="11" t="str">
        <f t="shared" si="3"/>
        <v/>
      </c>
      <c r="HR3" s="11" t="str">
        <f t="shared" si="3"/>
        <v/>
      </c>
      <c r="HS3" s="11" t="str">
        <f t="shared" si="3"/>
        <v/>
      </c>
      <c r="HT3" s="11" t="str">
        <f t="shared" si="3"/>
        <v/>
      </c>
      <c r="HU3" s="11" t="str">
        <f t="shared" si="3"/>
        <v/>
      </c>
      <c r="HV3" s="11" t="str">
        <f t="shared" si="3"/>
        <v/>
      </c>
      <c r="HW3" s="11" t="str">
        <f t="shared" si="3"/>
        <v/>
      </c>
      <c r="HX3" s="11" t="str">
        <f t="shared" si="3"/>
        <v/>
      </c>
      <c r="HY3" s="11" t="str">
        <f t="shared" si="3"/>
        <v/>
      </c>
      <c r="HZ3" s="11" t="str">
        <f t="shared" si="3"/>
        <v/>
      </c>
      <c r="IA3" s="11" t="str">
        <f t="shared" si="3"/>
        <v/>
      </c>
      <c r="IB3" s="11" t="str">
        <f t="shared" si="3"/>
        <v/>
      </c>
      <c r="IC3" s="11" t="str">
        <f t="shared" si="3"/>
        <v/>
      </c>
      <c r="ID3" s="11" t="str">
        <f t="shared" si="3"/>
        <v/>
      </c>
      <c r="IE3" s="11" t="str">
        <f t="shared" si="3"/>
        <v/>
      </c>
      <c r="IF3" s="11" t="str">
        <f t="shared" si="3"/>
        <v/>
      </c>
      <c r="IG3" s="11" t="str">
        <f t="shared" si="3"/>
        <v/>
      </c>
      <c r="IH3" s="11" t="str">
        <f t="shared" si="3"/>
        <v/>
      </c>
      <c r="II3" s="11" t="str">
        <f t="shared" si="3"/>
        <v/>
      </c>
      <c r="IJ3" s="11" t="str">
        <f t="shared" si="3"/>
        <v/>
      </c>
      <c r="IK3" s="11" t="str">
        <f t="shared" si="3"/>
        <v/>
      </c>
      <c r="IL3" s="11" t="str">
        <f t="shared" si="3"/>
        <v/>
      </c>
      <c r="IM3" s="11" t="str">
        <f t="shared" si="3"/>
        <v/>
      </c>
      <c r="IN3" s="11" t="str">
        <f t="shared" si="3"/>
        <v/>
      </c>
      <c r="IO3" s="11" t="str">
        <f t="shared" si="3"/>
        <v/>
      </c>
      <c r="IP3" s="11" t="str">
        <f t="shared" si="3"/>
        <v>Sep</v>
      </c>
      <c r="IQ3" s="11" t="str">
        <f t="shared" si="3"/>
        <v/>
      </c>
      <c r="IR3" s="11" t="str">
        <f t="shared" si="3"/>
        <v/>
      </c>
      <c r="IS3" s="11" t="str">
        <f t="shared" si="3"/>
        <v/>
      </c>
      <c r="IT3" s="11" t="str">
        <f t="shared" si="3"/>
        <v/>
      </c>
      <c r="IU3" s="11" t="str">
        <f t="shared" si="3"/>
        <v/>
      </c>
      <c r="IV3" s="11" t="str">
        <f t="shared" si="3"/>
        <v/>
      </c>
      <c r="IW3" s="11" t="str">
        <f t="shared" si="3"/>
        <v/>
      </c>
      <c r="IX3" s="11" t="str">
        <f t="shared" si="3"/>
        <v/>
      </c>
      <c r="IY3" s="11" t="str">
        <f t="shared" si="3"/>
        <v/>
      </c>
      <c r="IZ3" s="11" t="str">
        <f t="shared" si="3"/>
        <v/>
      </c>
      <c r="JA3" s="11" t="str">
        <f t="shared" si="3"/>
        <v/>
      </c>
      <c r="JB3" s="11" t="str">
        <f t="shared" si="3"/>
        <v/>
      </c>
      <c r="JC3" s="11" t="str">
        <f t="shared" ref="JC3:LN3" si="4">IF(AND(DAY(JC4)=1,YEAR(JC4)=An),CHOOSE(MONTH(JC4),"Ian","Feb","Mar","Apr","Mai","Iun","Iul","Aug","Sep","Oct","Noi","Dec"),"")</f>
        <v/>
      </c>
      <c r="JD3" s="11" t="str">
        <f t="shared" si="4"/>
        <v/>
      </c>
      <c r="JE3" s="11" t="str">
        <f t="shared" si="4"/>
        <v/>
      </c>
      <c r="JF3" s="11" t="str">
        <f t="shared" si="4"/>
        <v/>
      </c>
      <c r="JG3" s="11" t="str">
        <f t="shared" si="4"/>
        <v/>
      </c>
      <c r="JH3" s="11" t="str">
        <f t="shared" si="4"/>
        <v/>
      </c>
      <c r="JI3" s="11" t="str">
        <f t="shared" si="4"/>
        <v/>
      </c>
      <c r="JJ3" s="11" t="str">
        <f t="shared" si="4"/>
        <v/>
      </c>
      <c r="JK3" s="11" t="str">
        <f t="shared" si="4"/>
        <v/>
      </c>
      <c r="JL3" s="11" t="str">
        <f t="shared" si="4"/>
        <v/>
      </c>
      <c r="JM3" s="11" t="str">
        <f t="shared" si="4"/>
        <v/>
      </c>
      <c r="JN3" s="11" t="str">
        <f t="shared" si="4"/>
        <v/>
      </c>
      <c r="JO3" s="11" t="str">
        <f t="shared" si="4"/>
        <v/>
      </c>
      <c r="JP3" s="11" t="str">
        <f t="shared" si="4"/>
        <v/>
      </c>
      <c r="JQ3" s="11" t="str">
        <f t="shared" si="4"/>
        <v/>
      </c>
      <c r="JR3" s="11" t="str">
        <f t="shared" si="4"/>
        <v/>
      </c>
      <c r="JS3" s="11" t="str">
        <f t="shared" si="4"/>
        <v/>
      </c>
      <c r="JT3" s="11" t="str">
        <f t="shared" si="4"/>
        <v>Oct</v>
      </c>
      <c r="JU3" s="11" t="str">
        <f t="shared" si="4"/>
        <v/>
      </c>
      <c r="JV3" s="11" t="str">
        <f t="shared" si="4"/>
        <v/>
      </c>
      <c r="JW3" s="11" t="str">
        <f t="shared" si="4"/>
        <v/>
      </c>
      <c r="JX3" s="11" t="str">
        <f t="shared" si="4"/>
        <v/>
      </c>
      <c r="JY3" s="11" t="str">
        <f t="shared" si="4"/>
        <v/>
      </c>
      <c r="JZ3" s="11" t="str">
        <f t="shared" si="4"/>
        <v/>
      </c>
      <c r="KA3" s="11" t="str">
        <f t="shared" si="4"/>
        <v/>
      </c>
      <c r="KB3" s="11" t="str">
        <f t="shared" si="4"/>
        <v/>
      </c>
      <c r="KC3" s="11" t="str">
        <f t="shared" si="4"/>
        <v/>
      </c>
      <c r="KD3" s="11" t="str">
        <f t="shared" si="4"/>
        <v/>
      </c>
      <c r="KE3" s="11" t="str">
        <f t="shared" si="4"/>
        <v/>
      </c>
      <c r="KF3" s="11" t="str">
        <f t="shared" si="4"/>
        <v/>
      </c>
      <c r="KG3" s="11" t="str">
        <f t="shared" si="4"/>
        <v/>
      </c>
      <c r="KH3" s="11" t="str">
        <f t="shared" si="4"/>
        <v/>
      </c>
      <c r="KI3" s="11" t="str">
        <f t="shared" si="4"/>
        <v/>
      </c>
      <c r="KJ3" s="11" t="str">
        <f t="shared" si="4"/>
        <v/>
      </c>
      <c r="KK3" s="11" t="str">
        <f t="shared" si="4"/>
        <v/>
      </c>
      <c r="KL3" s="11" t="str">
        <f t="shared" si="4"/>
        <v/>
      </c>
      <c r="KM3" s="11" t="str">
        <f t="shared" si="4"/>
        <v/>
      </c>
      <c r="KN3" s="11" t="str">
        <f t="shared" si="4"/>
        <v/>
      </c>
      <c r="KO3" s="11" t="str">
        <f t="shared" si="4"/>
        <v/>
      </c>
      <c r="KP3" s="11" t="str">
        <f t="shared" si="4"/>
        <v/>
      </c>
      <c r="KQ3" s="11" t="str">
        <f t="shared" si="4"/>
        <v/>
      </c>
      <c r="KR3" s="11" t="str">
        <f t="shared" si="4"/>
        <v/>
      </c>
      <c r="KS3" s="11" t="str">
        <f t="shared" si="4"/>
        <v/>
      </c>
      <c r="KT3" s="11" t="str">
        <f t="shared" si="4"/>
        <v/>
      </c>
      <c r="KU3" s="11" t="str">
        <f t="shared" si="4"/>
        <v/>
      </c>
      <c r="KV3" s="11" t="str">
        <f t="shared" si="4"/>
        <v/>
      </c>
      <c r="KW3" s="11" t="str">
        <f t="shared" si="4"/>
        <v/>
      </c>
      <c r="KX3" s="11" t="str">
        <f t="shared" si="4"/>
        <v/>
      </c>
      <c r="KY3" s="11" t="str">
        <f t="shared" si="4"/>
        <v>Noi</v>
      </c>
      <c r="KZ3" s="11" t="str">
        <f t="shared" si="4"/>
        <v/>
      </c>
      <c r="LA3" s="11" t="str">
        <f t="shared" si="4"/>
        <v/>
      </c>
      <c r="LB3" s="11" t="str">
        <f t="shared" si="4"/>
        <v/>
      </c>
      <c r="LC3" s="11" t="str">
        <f t="shared" si="4"/>
        <v/>
      </c>
      <c r="LD3" s="11" t="str">
        <f t="shared" si="4"/>
        <v/>
      </c>
      <c r="LE3" s="11" t="str">
        <f t="shared" si="4"/>
        <v/>
      </c>
      <c r="LF3" s="11" t="str">
        <f t="shared" si="4"/>
        <v/>
      </c>
      <c r="LG3" s="11" t="str">
        <f t="shared" si="4"/>
        <v/>
      </c>
      <c r="LH3" s="11" t="str">
        <f t="shared" si="4"/>
        <v/>
      </c>
      <c r="LI3" s="11" t="str">
        <f t="shared" si="4"/>
        <v/>
      </c>
      <c r="LJ3" s="11" t="str">
        <f t="shared" si="4"/>
        <v/>
      </c>
      <c r="LK3" s="11" t="str">
        <f t="shared" si="4"/>
        <v/>
      </c>
      <c r="LL3" s="11" t="str">
        <f t="shared" si="4"/>
        <v/>
      </c>
      <c r="LM3" s="11" t="str">
        <f t="shared" si="4"/>
        <v/>
      </c>
      <c r="LN3" s="11" t="str">
        <f t="shared" si="4"/>
        <v/>
      </c>
      <c r="LO3" s="11" t="str">
        <f t="shared" ref="LO3:NZ3" si="5">IF(AND(DAY(LO4)=1,YEAR(LO4)=An),CHOOSE(MONTH(LO4),"Ian","Feb","Mar","Apr","Mai","Iun","Iul","Aug","Sep","Oct","Noi","Dec"),"")</f>
        <v/>
      </c>
      <c r="LP3" s="11" t="str">
        <f t="shared" si="5"/>
        <v/>
      </c>
      <c r="LQ3" s="11" t="str">
        <f t="shared" si="5"/>
        <v/>
      </c>
      <c r="LR3" s="11" t="str">
        <f t="shared" si="5"/>
        <v/>
      </c>
      <c r="LS3" s="11" t="str">
        <f t="shared" si="5"/>
        <v/>
      </c>
      <c r="LT3" s="11" t="str">
        <f t="shared" si="5"/>
        <v/>
      </c>
      <c r="LU3" s="11" t="str">
        <f t="shared" si="5"/>
        <v/>
      </c>
      <c r="LV3" s="11" t="str">
        <f t="shared" si="5"/>
        <v/>
      </c>
      <c r="LW3" s="11" t="str">
        <f t="shared" si="5"/>
        <v/>
      </c>
      <c r="LX3" s="11" t="str">
        <f t="shared" si="5"/>
        <v/>
      </c>
      <c r="LY3" s="11" t="str">
        <f t="shared" si="5"/>
        <v/>
      </c>
      <c r="LZ3" s="11" t="str">
        <f t="shared" si="5"/>
        <v/>
      </c>
      <c r="MA3" s="11" t="str">
        <f t="shared" si="5"/>
        <v/>
      </c>
      <c r="MB3" s="11" t="str">
        <f t="shared" si="5"/>
        <v/>
      </c>
      <c r="MC3" s="11" t="str">
        <f t="shared" si="5"/>
        <v>Dec</v>
      </c>
      <c r="MD3" s="11" t="str">
        <f t="shared" si="5"/>
        <v/>
      </c>
      <c r="ME3" s="11" t="str">
        <f t="shared" si="5"/>
        <v/>
      </c>
      <c r="MF3" s="11" t="str">
        <f t="shared" si="5"/>
        <v/>
      </c>
      <c r="MG3" s="11" t="str">
        <f t="shared" si="5"/>
        <v/>
      </c>
      <c r="MH3" s="11" t="str">
        <f t="shared" si="5"/>
        <v/>
      </c>
      <c r="MI3" s="11" t="str">
        <f t="shared" si="5"/>
        <v/>
      </c>
      <c r="MJ3" s="11" t="str">
        <f t="shared" si="5"/>
        <v/>
      </c>
      <c r="MK3" s="11" t="str">
        <f t="shared" si="5"/>
        <v/>
      </c>
      <c r="ML3" s="11" t="str">
        <f t="shared" si="5"/>
        <v/>
      </c>
      <c r="MM3" s="11" t="str">
        <f t="shared" si="5"/>
        <v/>
      </c>
      <c r="MN3" s="11" t="str">
        <f t="shared" si="5"/>
        <v/>
      </c>
      <c r="MO3" s="11" t="str">
        <f t="shared" si="5"/>
        <v/>
      </c>
      <c r="MP3" s="11" t="str">
        <f t="shared" si="5"/>
        <v/>
      </c>
      <c r="MQ3" s="11" t="str">
        <f t="shared" si="5"/>
        <v/>
      </c>
      <c r="MR3" s="11" t="str">
        <f t="shared" si="5"/>
        <v/>
      </c>
      <c r="MS3" s="11" t="str">
        <f t="shared" si="5"/>
        <v/>
      </c>
      <c r="MT3" s="11" t="str">
        <f t="shared" si="5"/>
        <v/>
      </c>
      <c r="MU3" s="11" t="str">
        <f t="shared" si="5"/>
        <v/>
      </c>
      <c r="MV3" s="11" t="str">
        <f t="shared" si="5"/>
        <v/>
      </c>
      <c r="MW3" s="11" t="str">
        <f t="shared" si="5"/>
        <v/>
      </c>
      <c r="MX3" s="11" t="str">
        <f t="shared" si="5"/>
        <v/>
      </c>
      <c r="MY3" s="11" t="str">
        <f t="shared" si="5"/>
        <v/>
      </c>
      <c r="MZ3" s="11" t="str">
        <f t="shared" si="5"/>
        <v/>
      </c>
      <c r="NA3" s="11" t="str">
        <f t="shared" si="5"/>
        <v/>
      </c>
      <c r="NB3" s="11" t="str">
        <f t="shared" si="5"/>
        <v/>
      </c>
      <c r="NC3" s="11" t="str">
        <f t="shared" si="5"/>
        <v/>
      </c>
      <c r="ND3" s="11" t="str">
        <f t="shared" si="5"/>
        <v/>
      </c>
      <c r="NE3" s="11" t="str">
        <f t="shared" si="5"/>
        <v/>
      </c>
      <c r="NF3" s="11" t="str">
        <f t="shared" si="5"/>
        <v/>
      </c>
      <c r="NG3" s="11" t="str">
        <f t="shared" si="5"/>
        <v/>
      </c>
      <c r="NH3" s="11" t="str">
        <f t="shared" si="5"/>
        <v/>
      </c>
    </row>
    <row r="4" spans="1:372" x14ac:dyDescent="0.2">
      <c r="A4" s="9"/>
      <c r="B4" s="9"/>
      <c r="C4" s="9"/>
      <c r="D4" s="9"/>
      <c r="E4" s="9"/>
      <c r="F4" s="9"/>
      <c r="G4" s="12">
        <f>DATE(An,1,1)</f>
        <v>46388</v>
      </c>
      <c r="H4" s="12">
        <f t="shared" ref="H4:BS4" si="6">G4+1</f>
        <v>46389</v>
      </c>
      <c r="I4" s="12">
        <f t="shared" si="6"/>
        <v>46390</v>
      </c>
      <c r="J4" s="12">
        <f t="shared" si="6"/>
        <v>46391</v>
      </c>
      <c r="K4" s="12">
        <f t="shared" si="6"/>
        <v>46392</v>
      </c>
      <c r="L4" s="12">
        <f t="shared" si="6"/>
        <v>46393</v>
      </c>
      <c r="M4" s="12">
        <f t="shared" si="6"/>
        <v>46394</v>
      </c>
      <c r="N4" s="12">
        <f t="shared" si="6"/>
        <v>46395</v>
      </c>
      <c r="O4" s="12">
        <f t="shared" si="6"/>
        <v>46396</v>
      </c>
      <c r="P4" s="12">
        <f t="shared" si="6"/>
        <v>46397</v>
      </c>
      <c r="Q4" s="12">
        <f t="shared" si="6"/>
        <v>46398</v>
      </c>
      <c r="R4" s="12">
        <f t="shared" si="6"/>
        <v>46399</v>
      </c>
      <c r="S4" s="12">
        <f t="shared" si="6"/>
        <v>46400</v>
      </c>
      <c r="T4" s="12">
        <f t="shared" si="6"/>
        <v>46401</v>
      </c>
      <c r="U4" s="12">
        <f t="shared" si="6"/>
        <v>46402</v>
      </c>
      <c r="V4" s="12">
        <f t="shared" si="6"/>
        <v>46403</v>
      </c>
      <c r="W4" s="12">
        <f t="shared" si="6"/>
        <v>46404</v>
      </c>
      <c r="X4" s="12">
        <f t="shared" si="6"/>
        <v>46405</v>
      </c>
      <c r="Y4" s="12">
        <f t="shared" si="6"/>
        <v>46406</v>
      </c>
      <c r="Z4" s="12">
        <f t="shared" si="6"/>
        <v>46407</v>
      </c>
      <c r="AA4" s="12">
        <f t="shared" si="6"/>
        <v>46408</v>
      </c>
      <c r="AB4" s="12">
        <f t="shared" si="6"/>
        <v>46409</v>
      </c>
      <c r="AC4" s="12">
        <f t="shared" si="6"/>
        <v>46410</v>
      </c>
      <c r="AD4" s="12">
        <f t="shared" si="6"/>
        <v>46411</v>
      </c>
      <c r="AE4" s="12">
        <f t="shared" si="6"/>
        <v>46412</v>
      </c>
      <c r="AF4" s="12">
        <f t="shared" si="6"/>
        <v>46413</v>
      </c>
      <c r="AG4" s="12">
        <f t="shared" si="6"/>
        <v>46414</v>
      </c>
      <c r="AH4" s="12">
        <f t="shared" si="6"/>
        <v>46415</v>
      </c>
      <c r="AI4" s="12">
        <f t="shared" si="6"/>
        <v>46416</v>
      </c>
      <c r="AJ4" s="12">
        <f t="shared" si="6"/>
        <v>46417</v>
      </c>
      <c r="AK4" s="12">
        <f t="shared" si="6"/>
        <v>46418</v>
      </c>
      <c r="AL4" s="12">
        <f t="shared" si="6"/>
        <v>46419</v>
      </c>
      <c r="AM4" s="12">
        <f t="shared" si="6"/>
        <v>46420</v>
      </c>
      <c r="AN4" s="12">
        <f t="shared" si="6"/>
        <v>46421</v>
      </c>
      <c r="AO4" s="12">
        <f t="shared" si="6"/>
        <v>46422</v>
      </c>
      <c r="AP4" s="12">
        <f t="shared" si="6"/>
        <v>46423</v>
      </c>
      <c r="AQ4" s="12">
        <f t="shared" si="6"/>
        <v>46424</v>
      </c>
      <c r="AR4" s="12">
        <f t="shared" si="6"/>
        <v>46425</v>
      </c>
      <c r="AS4" s="12">
        <f t="shared" si="6"/>
        <v>46426</v>
      </c>
      <c r="AT4" s="12">
        <f t="shared" si="6"/>
        <v>46427</v>
      </c>
      <c r="AU4" s="12">
        <f t="shared" si="6"/>
        <v>46428</v>
      </c>
      <c r="AV4" s="12">
        <f t="shared" si="6"/>
        <v>46429</v>
      </c>
      <c r="AW4" s="12">
        <f t="shared" si="6"/>
        <v>46430</v>
      </c>
      <c r="AX4" s="12">
        <f t="shared" si="6"/>
        <v>46431</v>
      </c>
      <c r="AY4" s="12">
        <f t="shared" si="6"/>
        <v>46432</v>
      </c>
      <c r="AZ4" s="12">
        <f t="shared" si="6"/>
        <v>46433</v>
      </c>
      <c r="BA4" s="12">
        <f t="shared" si="6"/>
        <v>46434</v>
      </c>
      <c r="BB4" s="12">
        <f t="shared" si="6"/>
        <v>46435</v>
      </c>
      <c r="BC4" s="12">
        <f t="shared" si="6"/>
        <v>46436</v>
      </c>
      <c r="BD4" s="12">
        <f t="shared" si="6"/>
        <v>46437</v>
      </c>
      <c r="BE4" s="12">
        <f t="shared" si="6"/>
        <v>46438</v>
      </c>
      <c r="BF4" s="12">
        <f t="shared" si="6"/>
        <v>46439</v>
      </c>
      <c r="BG4" s="12">
        <f t="shared" si="6"/>
        <v>46440</v>
      </c>
      <c r="BH4" s="12">
        <f t="shared" si="6"/>
        <v>46441</v>
      </c>
      <c r="BI4" s="12">
        <f t="shared" si="6"/>
        <v>46442</v>
      </c>
      <c r="BJ4" s="12">
        <f t="shared" si="6"/>
        <v>46443</v>
      </c>
      <c r="BK4" s="12">
        <f t="shared" si="6"/>
        <v>46444</v>
      </c>
      <c r="BL4" s="12">
        <f t="shared" si="6"/>
        <v>46445</v>
      </c>
      <c r="BM4" s="12">
        <f t="shared" si="6"/>
        <v>46446</v>
      </c>
      <c r="BN4" s="12">
        <f t="shared" si="6"/>
        <v>46447</v>
      </c>
      <c r="BO4" s="12">
        <f t="shared" si="6"/>
        <v>46448</v>
      </c>
      <c r="BP4" s="12">
        <f t="shared" si="6"/>
        <v>46449</v>
      </c>
      <c r="BQ4" s="12">
        <f t="shared" si="6"/>
        <v>46450</v>
      </c>
      <c r="BR4" s="12">
        <f t="shared" si="6"/>
        <v>46451</v>
      </c>
      <c r="BS4" s="12">
        <f t="shared" si="6"/>
        <v>46452</v>
      </c>
      <c r="BT4" s="12">
        <f t="shared" ref="BT4:EE4" si="7">BS4+1</f>
        <v>46453</v>
      </c>
      <c r="BU4" s="12">
        <f t="shared" si="7"/>
        <v>46454</v>
      </c>
      <c r="BV4" s="12">
        <f t="shared" si="7"/>
        <v>46455</v>
      </c>
      <c r="BW4" s="12">
        <f t="shared" si="7"/>
        <v>46456</v>
      </c>
      <c r="BX4" s="12">
        <f t="shared" si="7"/>
        <v>46457</v>
      </c>
      <c r="BY4" s="12">
        <f t="shared" si="7"/>
        <v>46458</v>
      </c>
      <c r="BZ4" s="12">
        <f t="shared" si="7"/>
        <v>46459</v>
      </c>
      <c r="CA4" s="12">
        <f t="shared" si="7"/>
        <v>46460</v>
      </c>
      <c r="CB4" s="12">
        <f t="shared" si="7"/>
        <v>46461</v>
      </c>
      <c r="CC4" s="12">
        <f t="shared" si="7"/>
        <v>46462</v>
      </c>
      <c r="CD4" s="12">
        <f t="shared" si="7"/>
        <v>46463</v>
      </c>
      <c r="CE4" s="12">
        <f t="shared" si="7"/>
        <v>46464</v>
      </c>
      <c r="CF4" s="12">
        <f t="shared" si="7"/>
        <v>46465</v>
      </c>
      <c r="CG4" s="12">
        <f t="shared" si="7"/>
        <v>46466</v>
      </c>
      <c r="CH4" s="12">
        <f t="shared" si="7"/>
        <v>46467</v>
      </c>
      <c r="CI4" s="12">
        <f t="shared" si="7"/>
        <v>46468</v>
      </c>
      <c r="CJ4" s="12">
        <f t="shared" si="7"/>
        <v>46469</v>
      </c>
      <c r="CK4" s="12">
        <f t="shared" si="7"/>
        <v>46470</v>
      </c>
      <c r="CL4" s="12">
        <f t="shared" si="7"/>
        <v>46471</v>
      </c>
      <c r="CM4" s="12">
        <f t="shared" si="7"/>
        <v>46472</v>
      </c>
      <c r="CN4" s="12">
        <f t="shared" si="7"/>
        <v>46473</v>
      </c>
      <c r="CO4" s="12">
        <f t="shared" si="7"/>
        <v>46474</v>
      </c>
      <c r="CP4" s="12">
        <f t="shared" si="7"/>
        <v>46475</v>
      </c>
      <c r="CQ4" s="12">
        <f t="shared" si="7"/>
        <v>46476</v>
      </c>
      <c r="CR4" s="12">
        <f t="shared" si="7"/>
        <v>46477</v>
      </c>
      <c r="CS4" s="12">
        <f t="shared" si="7"/>
        <v>46478</v>
      </c>
      <c r="CT4" s="12">
        <f t="shared" si="7"/>
        <v>46479</v>
      </c>
      <c r="CU4" s="12">
        <f t="shared" si="7"/>
        <v>46480</v>
      </c>
      <c r="CV4" s="12">
        <f t="shared" si="7"/>
        <v>46481</v>
      </c>
      <c r="CW4" s="12">
        <f t="shared" si="7"/>
        <v>46482</v>
      </c>
      <c r="CX4" s="12">
        <f t="shared" si="7"/>
        <v>46483</v>
      </c>
      <c r="CY4" s="12">
        <f t="shared" si="7"/>
        <v>46484</v>
      </c>
      <c r="CZ4" s="12">
        <f t="shared" si="7"/>
        <v>46485</v>
      </c>
      <c r="DA4" s="12">
        <f t="shared" si="7"/>
        <v>46486</v>
      </c>
      <c r="DB4" s="12">
        <f t="shared" si="7"/>
        <v>46487</v>
      </c>
      <c r="DC4" s="12">
        <f t="shared" si="7"/>
        <v>46488</v>
      </c>
      <c r="DD4" s="12">
        <f t="shared" si="7"/>
        <v>46489</v>
      </c>
      <c r="DE4" s="12">
        <f t="shared" si="7"/>
        <v>46490</v>
      </c>
      <c r="DF4" s="12">
        <f t="shared" si="7"/>
        <v>46491</v>
      </c>
      <c r="DG4" s="12">
        <f t="shared" si="7"/>
        <v>46492</v>
      </c>
      <c r="DH4" s="12">
        <f t="shared" si="7"/>
        <v>46493</v>
      </c>
      <c r="DI4" s="12">
        <f t="shared" si="7"/>
        <v>46494</v>
      </c>
      <c r="DJ4" s="12">
        <f t="shared" si="7"/>
        <v>46495</v>
      </c>
      <c r="DK4" s="12">
        <f t="shared" si="7"/>
        <v>46496</v>
      </c>
      <c r="DL4" s="12">
        <f t="shared" si="7"/>
        <v>46497</v>
      </c>
      <c r="DM4" s="12">
        <f t="shared" si="7"/>
        <v>46498</v>
      </c>
      <c r="DN4" s="12">
        <f t="shared" si="7"/>
        <v>46499</v>
      </c>
      <c r="DO4" s="12">
        <f t="shared" si="7"/>
        <v>46500</v>
      </c>
      <c r="DP4" s="12">
        <f t="shared" si="7"/>
        <v>46501</v>
      </c>
      <c r="DQ4" s="12">
        <f t="shared" si="7"/>
        <v>46502</v>
      </c>
      <c r="DR4" s="12">
        <f t="shared" si="7"/>
        <v>46503</v>
      </c>
      <c r="DS4" s="12">
        <f t="shared" si="7"/>
        <v>46504</v>
      </c>
      <c r="DT4" s="12">
        <f t="shared" si="7"/>
        <v>46505</v>
      </c>
      <c r="DU4" s="12">
        <f t="shared" si="7"/>
        <v>46506</v>
      </c>
      <c r="DV4" s="12">
        <f t="shared" si="7"/>
        <v>46507</v>
      </c>
      <c r="DW4" s="12">
        <f t="shared" si="7"/>
        <v>46508</v>
      </c>
      <c r="DX4" s="12">
        <f t="shared" si="7"/>
        <v>46509</v>
      </c>
      <c r="DY4" s="12">
        <f t="shared" si="7"/>
        <v>46510</v>
      </c>
      <c r="DZ4" s="12">
        <f t="shared" si="7"/>
        <v>46511</v>
      </c>
      <c r="EA4" s="12">
        <f t="shared" si="7"/>
        <v>46512</v>
      </c>
      <c r="EB4" s="12">
        <f t="shared" si="7"/>
        <v>46513</v>
      </c>
      <c r="EC4" s="12">
        <f t="shared" si="7"/>
        <v>46514</v>
      </c>
      <c r="ED4" s="12">
        <f t="shared" si="7"/>
        <v>46515</v>
      </c>
      <c r="EE4" s="12">
        <f t="shared" si="7"/>
        <v>46516</v>
      </c>
      <c r="EF4" s="12">
        <f t="shared" ref="EF4:GQ4" si="8">EE4+1</f>
        <v>46517</v>
      </c>
      <c r="EG4" s="12">
        <f t="shared" si="8"/>
        <v>46518</v>
      </c>
      <c r="EH4" s="12">
        <f t="shared" si="8"/>
        <v>46519</v>
      </c>
      <c r="EI4" s="12">
        <f t="shared" si="8"/>
        <v>46520</v>
      </c>
      <c r="EJ4" s="12">
        <f t="shared" si="8"/>
        <v>46521</v>
      </c>
      <c r="EK4" s="12">
        <f t="shared" si="8"/>
        <v>46522</v>
      </c>
      <c r="EL4" s="12">
        <f t="shared" si="8"/>
        <v>46523</v>
      </c>
      <c r="EM4" s="12">
        <f t="shared" si="8"/>
        <v>46524</v>
      </c>
      <c r="EN4" s="12">
        <f t="shared" si="8"/>
        <v>46525</v>
      </c>
      <c r="EO4" s="12">
        <f t="shared" si="8"/>
        <v>46526</v>
      </c>
      <c r="EP4" s="12">
        <f t="shared" si="8"/>
        <v>46527</v>
      </c>
      <c r="EQ4" s="12">
        <f t="shared" si="8"/>
        <v>46528</v>
      </c>
      <c r="ER4" s="12">
        <f t="shared" si="8"/>
        <v>46529</v>
      </c>
      <c r="ES4" s="12">
        <f t="shared" si="8"/>
        <v>46530</v>
      </c>
      <c r="ET4" s="12">
        <f t="shared" si="8"/>
        <v>46531</v>
      </c>
      <c r="EU4" s="12">
        <f t="shared" si="8"/>
        <v>46532</v>
      </c>
      <c r="EV4" s="12">
        <f t="shared" si="8"/>
        <v>46533</v>
      </c>
      <c r="EW4" s="12">
        <f t="shared" si="8"/>
        <v>46534</v>
      </c>
      <c r="EX4" s="12">
        <f t="shared" si="8"/>
        <v>46535</v>
      </c>
      <c r="EY4" s="12">
        <f t="shared" si="8"/>
        <v>46536</v>
      </c>
      <c r="EZ4" s="12">
        <f t="shared" si="8"/>
        <v>46537</v>
      </c>
      <c r="FA4" s="12">
        <f t="shared" si="8"/>
        <v>46538</v>
      </c>
      <c r="FB4" s="12">
        <f t="shared" si="8"/>
        <v>46539</v>
      </c>
      <c r="FC4" s="12">
        <f t="shared" si="8"/>
        <v>46540</v>
      </c>
      <c r="FD4" s="12">
        <f t="shared" si="8"/>
        <v>46541</v>
      </c>
      <c r="FE4" s="12">
        <f t="shared" si="8"/>
        <v>46542</v>
      </c>
      <c r="FF4" s="12">
        <f t="shared" si="8"/>
        <v>46543</v>
      </c>
      <c r="FG4" s="12">
        <f t="shared" si="8"/>
        <v>46544</v>
      </c>
      <c r="FH4" s="12">
        <f t="shared" si="8"/>
        <v>46545</v>
      </c>
      <c r="FI4" s="12">
        <f t="shared" si="8"/>
        <v>46546</v>
      </c>
      <c r="FJ4" s="12">
        <f t="shared" si="8"/>
        <v>46547</v>
      </c>
      <c r="FK4" s="12">
        <f t="shared" si="8"/>
        <v>46548</v>
      </c>
      <c r="FL4" s="12">
        <f t="shared" si="8"/>
        <v>46549</v>
      </c>
      <c r="FM4" s="12">
        <f t="shared" si="8"/>
        <v>46550</v>
      </c>
      <c r="FN4" s="12">
        <f t="shared" si="8"/>
        <v>46551</v>
      </c>
      <c r="FO4" s="12">
        <f t="shared" si="8"/>
        <v>46552</v>
      </c>
      <c r="FP4" s="12">
        <f t="shared" si="8"/>
        <v>46553</v>
      </c>
      <c r="FQ4" s="12">
        <f t="shared" si="8"/>
        <v>46554</v>
      </c>
      <c r="FR4" s="12">
        <f t="shared" si="8"/>
        <v>46555</v>
      </c>
      <c r="FS4" s="12">
        <f t="shared" si="8"/>
        <v>46556</v>
      </c>
      <c r="FT4" s="12">
        <f t="shared" si="8"/>
        <v>46557</v>
      </c>
      <c r="FU4" s="12">
        <f t="shared" si="8"/>
        <v>46558</v>
      </c>
      <c r="FV4" s="12">
        <f t="shared" si="8"/>
        <v>46559</v>
      </c>
      <c r="FW4" s="12">
        <f t="shared" si="8"/>
        <v>46560</v>
      </c>
      <c r="FX4" s="12">
        <f t="shared" si="8"/>
        <v>46561</v>
      </c>
      <c r="FY4" s="12">
        <f t="shared" si="8"/>
        <v>46562</v>
      </c>
      <c r="FZ4" s="12">
        <f t="shared" si="8"/>
        <v>46563</v>
      </c>
      <c r="GA4" s="12">
        <f t="shared" si="8"/>
        <v>46564</v>
      </c>
      <c r="GB4" s="12">
        <f t="shared" si="8"/>
        <v>46565</v>
      </c>
      <c r="GC4" s="12">
        <f t="shared" si="8"/>
        <v>46566</v>
      </c>
      <c r="GD4" s="12">
        <f t="shared" si="8"/>
        <v>46567</v>
      </c>
      <c r="GE4" s="12">
        <f t="shared" si="8"/>
        <v>46568</v>
      </c>
      <c r="GF4" s="12">
        <f t="shared" si="8"/>
        <v>46569</v>
      </c>
      <c r="GG4" s="12">
        <f t="shared" si="8"/>
        <v>46570</v>
      </c>
      <c r="GH4" s="12">
        <f t="shared" si="8"/>
        <v>46571</v>
      </c>
      <c r="GI4" s="12">
        <f t="shared" si="8"/>
        <v>46572</v>
      </c>
      <c r="GJ4" s="12">
        <f t="shared" si="8"/>
        <v>46573</v>
      </c>
      <c r="GK4" s="12">
        <f t="shared" si="8"/>
        <v>46574</v>
      </c>
      <c r="GL4" s="12">
        <f t="shared" si="8"/>
        <v>46575</v>
      </c>
      <c r="GM4" s="12">
        <f t="shared" si="8"/>
        <v>46576</v>
      </c>
      <c r="GN4" s="12">
        <f t="shared" si="8"/>
        <v>46577</v>
      </c>
      <c r="GO4" s="12">
        <f t="shared" si="8"/>
        <v>46578</v>
      </c>
      <c r="GP4" s="12">
        <f t="shared" si="8"/>
        <v>46579</v>
      </c>
      <c r="GQ4" s="12">
        <f t="shared" si="8"/>
        <v>46580</v>
      </c>
      <c r="GR4" s="12">
        <f t="shared" ref="GR4:JC4" si="9">GQ4+1</f>
        <v>46581</v>
      </c>
      <c r="GS4" s="12">
        <f t="shared" si="9"/>
        <v>46582</v>
      </c>
      <c r="GT4" s="12">
        <f t="shared" si="9"/>
        <v>46583</v>
      </c>
      <c r="GU4" s="12">
        <f t="shared" si="9"/>
        <v>46584</v>
      </c>
      <c r="GV4" s="12">
        <f t="shared" si="9"/>
        <v>46585</v>
      </c>
      <c r="GW4" s="12">
        <f t="shared" si="9"/>
        <v>46586</v>
      </c>
      <c r="GX4" s="12">
        <f t="shared" si="9"/>
        <v>46587</v>
      </c>
      <c r="GY4" s="12">
        <f t="shared" si="9"/>
        <v>46588</v>
      </c>
      <c r="GZ4" s="12">
        <f t="shared" si="9"/>
        <v>46589</v>
      </c>
      <c r="HA4" s="12">
        <f t="shared" si="9"/>
        <v>46590</v>
      </c>
      <c r="HB4" s="12">
        <f t="shared" si="9"/>
        <v>46591</v>
      </c>
      <c r="HC4" s="12">
        <f t="shared" si="9"/>
        <v>46592</v>
      </c>
      <c r="HD4" s="12">
        <f t="shared" si="9"/>
        <v>46593</v>
      </c>
      <c r="HE4" s="12">
        <f t="shared" si="9"/>
        <v>46594</v>
      </c>
      <c r="HF4" s="12">
        <f t="shared" si="9"/>
        <v>46595</v>
      </c>
      <c r="HG4" s="12">
        <f t="shared" si="9"/>
        <v>46596</v>
      </c>
      <c r="HH4" s="12">
        <f t="shared" si="9"/>
        <v>46597</v>
      </c>
      <c r="HI4" s="12">
        <f t="shared" si="9"/>
        <v>46598</v>
      </c>
      <c r="HJ4" s="12">
        <f t="shared" si="9"/>
        <v>46599</v>
      </c>
      <c r="HK4" s="12">
        <f t="shared" si="9"/>
        <v>46600</v>
      </c>
      <c r="HL4" s="12">
        <f t="shared" si="9"/>
        <v>46601</v>
      </c>
      <c r="HM4" s="12">
        <f t="shared" si="9"/>
        <v>46602</v>
      </c>
      <c r="HN4" s="12">
        <f t="shared" si="9"/>
        <v>46603</v>
      </c>
      <c r="HO4" s="12">
        <f t="shared" si="9"/>
        <v>46604</v>
      </c>
      <c r="HP4" s="12">
        <f t="shared" si="9"/>
        <v>46605</v>
      </c>
      <c r="HQ4" s="12">
        <f t="shared" si="9"/>
        <v>46606</v>
      </c>
      <c r="HR4" s="12">
        <f t="shared" si="9"/>
        <v>46607</v>
      </c>
      <c r="HS4" s="12">
        <f t="shared" si="9"/>
        <v>46608</v>
      </c>
      <c r="HT4" s="12">
        <f t="shared" si="9"/>
        <v>46609</v>
      </c>
      <c r="HU4" s="12">
        <f t="shared" si="9"/>
        <v>46610</v>
      </c>
      <c r="HV4" s="12">
        <f t="shared" si="9"/>
        <v>46611</v>
      </c>
      <c r="HW4" s="12">
        <f t="shared" si="9"/>
        <v>46612</v>
      </c>
      <c r="HX4" s="12">
        <f t="shared" si="9"/>
        <v>46613</v>
      </c>
      <c r="HY4" s="12">
        <f t="shared" si="9"/>
        <v>46614</v>
      </c>
      <c r="HZ4" s="12">
        <f t="shared" si="9"/>
        <v>46615</v>
      </c>
      <c r="IA4" s="12">
        <f t="shared" si="9"/>
        <v>46616</v>
      </c>
      <c r="IB4" s="12">
        <f t="shared" si="9"/>
        <v>46617</v>
      </c>
      <c r="IC4" s="12">
        <f t="shared" si="9"/>
        <v>46618</v>
      </c>
      <c r="ID4" s="12">
        <f t="shared" si="9"/>
        <v>46619</v>
      </c>
      <c r="IE4" s="12">
        <f t="shared" si="9"/>
        <v>46620</v>
      </c>
      <c r="IF4" s="12">
        <f t="shared" si="9"/>
        <v>46621</v>
      </c>
      <c r="IG4" s="12">
        <f t="shared" si="9"/>
        <v>46622</v>
      </c>
      <c r="IH4" s="12">
        <f t="shared" si="9"/>
        <v>46623</v>
      </c>
      <c r="II4" s="12">
        <f t="shared" si="9"/>
        <v>46624</v>
      </c>
      <c r="IJ4" s="12">
        <f t="shared" si="9"/>
        <v>46625</v>
      </c>
      <c r="IK4" s="12">
        <f t="shared" si="9"/>
        <v>46626</v>
      </c>
      <c r="IL4" s="12">
        <f t="shared" si="9"/>
        <v>46627</v>
      </c>
      <c r="IM4" s="12">
        <f t="shared" si="9"/>
        <v>46628</v>
      </c>
      <c r="IN4" s="12">
        <f t="shared" si="9"/>
        <v>46629</v>
      </c>
      <c r="IO4" s="12">
        <f t="shared" si="9"/>
        <v>46630</v>
      </c>
      <c r="IP4" s="12">
        <f t="shared" si="9"/>
        <v>46631</v>
      </c>
      <c r="IQ4" s="12">
        <f t="shared" si="9"/>
        <v>46632</v>
      </c>
      <c r="IR4" s="12">
        <f t="shared" si="9"/>
        <v>46633</v>
      </c>
      <c r="IS4" s="12">
        <f t="shared" si="9"/>
        <v>46634</v>
      </c>
      <c r="IT4" s="12">
        <f t="shared" si="9"/>
        <v>46635</v>
      </c>
      <c r="IU4" s="12">
        <f t="shared" si="9"/>
        <v>46636</v>
      </c>
      <c r="IV4" s="12">
        <f t="shared" si="9"/>
        <v>46637</v>
      </c>
      <c r="IW4" s="12">
        <f t="shared" si="9"/>
        <v>46638</v>
      </c>
      <c r="IX4" s="12">
        <f t="shared" si="9"/>
        <v>46639</v>
      </c>
      <c r="IY4" s="12">
        <f t="shared" si="9"/>
        <v>46640</v>
      </c>
      <c r="IZ4" s="12">
        <f t="shared" si="9"/>
        <v>46641</v>
      </c>
      <c r="JA4" s="12">
        <f t="shared" si="9"/>
        <v>46642</v>
      </c>
      <c r="JB4" s="12">
        <f t="shared" si="9"/>
        <v>46643</v>
      </c>
      <c r="JC4" s="12">
        <f t="shared" si="9"/>
        <v>46644</v>
      </c>
      <c r="JD4" s="12">
        <f t="shared" ref="JD4:LO4" si="10">JC4+1</f>
        <v>46645</v>
      </c>
      <c r="JE4" s="12">
        <f t="shared" si="10"/>
        <v>46646</v>
      </c>
      <c r="JF4" s="12">
        <f t="shared" si="10"/>
        <v>46647</v>
      </c>
      <c r="JG4" s="12">
        <f t="shared" si="10"/>
        <v>46648</v>
      </c>
      <c r="JH4" s="12">
        <f t="shared" si="10"/>
        <v>46649</v>
      </c>
      <c r="JI4" s="12">
        <f t="shared" si="10"/>
        <v>46650</v>
      </c>
      <c r="JJ4" s="12">
        <f t="shared" si="10"/>
        <v>46651</v>
      </c>
      <c r="JK4" s="12">
        <f t="shared" si="10"/>
        <v>46652</v>
      </c>
      <c r="JL4" s="12">
        <f t="shared" si="10"/>
        <v>46653</v>
      </c>
      <c r="JM4" s="12">
        <f t="shared" si="10"/>
        <v>46654</v>
      </c>
      <c r="JN4" s="12">
        <f t="shared" si="10"/>
        <v>46655</v>
      </c>
      <c r="JO4" s="12">
        <f t="shared" si="10"/>
        <v>46656</v>
      </c>
      <c r="JP4" s="12">
        <f t="shared" si="10"/>
        <v>46657</v>
      </c>
      <c r="JQ4" s="12">
        <f t="shared" si="10"/>
        <v>46658</v>
      </c>
      <c r="JR4" s="12">
        <f t="shared" si="10"/>
        <v>46659</v>
      </c>
      <c r="JS4" s="12">
        <f t="shared" si="10"/>
        <v>46660</v>
      </c>
      <c r="JT4" s="12">
        <f t="shared" si="10"/>
        <v>46661</v>
      </c>
      <c r="JU4" s="12">
        <f t="shared" si="10"/>
        <v>46662</v>
      </c>
      <c r="JV4" s="12">
        <f t="shared" si="10"/>
        <v>46663</v>
      </c>
      <c r="JW4" s="12">
        <f t="shared" si="10"/>
        <v>46664</v>
      </c>
      <c r="JX4" s="12">
        <f t="shared" si="10"/>
        <v>46665</v>
      </c>
      <c r="JY4" s="12">
        <f t="shared" si="10"/>
        <v>46666</v>
      </c>
      <c r="JZ4" s="12">
        <f t="shared" si="10"/>
        <v>46667</v>
      </c>
      <c r="KA4" s="12">
        <f t="shared" si="10"/>
        <v>46668</v>
      </c>
      <c r="KB4" s="12">
        <f t="shared" si="10"/>
        <v>46669</v>
      </c>
      <c r="KC4" s="12">
        <f t="shared" si="10"/>
        <v>46670</v>
      </c>
      <c r="KD4" s="12">
        <f t="shared" si="10"/>
        <v>46671</v>
      </c>
      <c r="KE4" s="12">
        <f t="shared" si="10"/>
        <v>46672</v>
      </c>
      <c r="KF4" s="12">
        <f t="shared" si="10"/>
        <v>46673</v>
      </c>
      <c r="KG4" s="12">
        <f t="shared" si="10"/>
        <v>46674</v>
      </c>
      <c r="KH4" s="12">
        <f t="shared" si="10"/>
        <v>46675</v>
      </c>
      <c r="KI4" s="12">
        <f t="shared" si="10"/>
        <v>46676</v>
      </c>
      <c r="KJ4" s="12">
        <f t="shared" si="10"/>
        <v>46677</v>
      </c>
      <c r="KK4" s="12">
        <f t="shared" si="10"/>
        <v>46678</v>
      </c>
      <c r="KL4" s="12">
        <f t="shared" si="10"/>
        <v>46679</v>
      </c>
      <c r="KM4" s="12">
        <f t="shared" si="10"/>
        <v>46680</v>
      </c>
      <c r="KN4" s="12">
        <f t="shared" si="10"/>
        <v>46681</v>
      </c>
      <c r="KO4" s="12">
        <f t="shared" si="10"/>
        <v>46682</v>
      </c>
      <c r="KP4" s="12">
        <f t="shared" si="10"/>
        <v>46683</v>
      </c>
      <c r="KQ4" s="12">
        <f t="shared" si="10"/>
        <v>46684</v>
      </c>
      <c r="KR4" s="12">
        <f t="shared" si="10"/>
        <v>46685</v>
      </c>
      <c r="KS4" s="12">
        <f t="shared" si="10"/>
        <v>46686</v>
      </c>
      <c r="KT4" s="12">
        <f t="shared" si="10"/>
        <v>46687</v>
      </c>
      <c r="KU4" s="12">
        <f t="shared" si="10"/>
        <v>46688</v>
      </c>
      <c r="KV4" s="12">
        <f t="shared" si="10"/>
        <v>46689</v>
      </c>
      <c r="KW4" s="12">
        <f t="shared" si="10"/>
        <v>46690</v>
      </c>
      <c r="KX4" s="12">
        <f t="shared" si="10"/>
        <v>46691</v>
      </c>
      <c r="KY4" s="12">
        <f t="shared" si="10"/>
        <v>46692</v>
      </c>
      <c r="KZ4" s="12">
        <f t="shared" si="10"/>
        <v>46693</v>
      </c>
      <c r="LA4" s="12">
        <f t="shared" si="10"/>
        <v>46694</v>
      </c>
      <c r="LB4" s="12">
        <f t="shared" si="10"/>
        <v>46695</v>
      </c>
      <c r="LC4" s="12">
        <f t="shared" si="10"/>
        <v>46696</v>
      </c>
      <c r="LD4" s="12">
        <f t="shared" si="10"/>
        <v>46697</v>
      </c>
      <c r="LE4" s="12">
        <f t="shared" si="10"/>
        <v>46698</v>
      </c>
      <c r="LF4" s="12">
        <f t="shared" si="10"/>
        <v>46699</v>
      </c>
      <c r="LG4" s="12">
        <f t="shared" si="10"/>
        <v>46700</v>
      </c>
      <c r="LH4" s="12">
        <f t="shared" si="10"/>
        <v>46701</v>
      </c>
      <c r="LI4" s="12">
        <f t="shared" si="10"/>
        <v>46702</v>
      </c>
      <c r="LJ4" s="12">
        <f t="shared" si="10"/>
        <v>46703</v>
      </c>
      <c r="LK4" s="12">
        <f t="shared" si="10"/>
        <v>46704</v>
      </c>
      <c r="LL4" s="12">
        <f t="shared" si="10"/>
        <v>46705</v>
      </c>
      <c r="LM4" s="12">
        <f t="shared" si="10"/>
        <v>46706</v>
      </c>
      <c r="LN4" s="12">
        <f t="shared" si="10"/>
        <v>46707</v>
      </c>
      <c r="LO4" s="12">
        <f t="shared" si="10"/>
        <v>46708</v>
      </c>
      <c r="LP4" s="12">
        <f t="shared" ref="LP4:NH4" si="11">LO4+1</f>
        <v>46709</v>
      </c>
      <c r="LQ4" s="12">
        <f t="shared" si="11"/>
        <v>46710</v>
      </c>
      <c r="LR4" s="12">
        <f t="shared" si="11"/>
        <v>46711</v>
      </c>
      <c r="LS4" s="12">
        <f t="shared" si="11"/>
        <v>46712</v>
      </c>
      <c r="LT4" s="12">
        <f t="shared" si="11"/>
        <v>46713</v>
      </c>
      <c r="LU4" s="12">
        <f t="shared" si="11"/>
        <v>46714</v>
      </c>
      <c r="LV4" s="12">
        <f t="shared" si="11"/>
        <v>46715</v>
      </c>
      <c r="LW4" s="12">
        <f t="shared" si="11"/>
        <v>46716</v>
      </c>
      <c r="LX4" s="12">
        <f t="shared" si="11"/>
        <v>46717</v>
      </c>
      <c r="LY4" s="12">
        <f t="shared" si="11"/>
        <v>46718</v>
      </c>
      <c r="LZ4" s="12">
        <f t="shared" si="11"/>
        <v>46719</v>
      </c>
      <c r="MA4" s="12">
        <f t="shared" si="11"/>
        <v>46720</v>
      </c>
      <c r="MB4" s="12">
        <f t="shared" si="11"/>
        <v>46721</v>
      </c>
      <c r="MC4" s="12">
        <f t="shared" si="11"/>
        <v>46722</v>
      </c>
      <c r="MD4" s="12">
        <f t="shared" si="11"/>
        <v>46723</v>
      </c>
      <c r="ME4" s="12">
        <f t="shared" si="11"/>
        <v>46724</v>
      </c>
      <c r="MF4" s="12">
        <f t="shared" si="11"/>
        <v>46725</v>
      </c>
      <c r="MG4" s="12">
        <f t="shared" si="11"/>
        <v>46726</v>
      </c>
      <c r="MH4" s="12">
        <f t="shared" si="11"/>
        <v>46727</v>
      </c>
      <c r="MI4" s="12">
        <f t="shared" si="11"/>
        <v>46728</v>
      </c>
      <c r="MJ4" s="12">
        <f t="shared" si="11"/>
        <v>46729</v>
      </c>
      <c r="MK4" s="12">
        <f t="shared" si="11"/>
        <v>46730</v>
      </c>
      <c r="ML4" s="12">
        <f t="shared" si="11"/>
        <v>46731</v>
      </c>
      <c r="MM4" s="12">
        <f t="shared" si="11"/>
        <v>46732</v>
      </c>
      <c r="MN4" s="12">
        <f t="shared" si="11"/>
        <v>46733</v>
      </c>
      <c r="MO4" s="12">
        <f t="shared" si="11"/>
        <v>46734</v>
      </c>
      <c r="MP4" s="12">
        <f t="shared" si="11"/>
        <v>46735</v>
      </c>
      <c r="MQ4" s="12">
        <f t="shared" si="11"/>
        <v>46736</v>
      </c>
      <c r="MR4" s="12">
        <f t="shared" si="11"/>
        <v>46737</v>
      </c>
      <c r="MS4" s="12">
        <f t="shared" si="11"/>
        <v>46738</v>
      </c>
      <c r="MT4" s="12">
        <f t="shared" si="11"/>
        <v>46739</v>
      </c>
      <c r="MU4" s="12">
        <f t="shared" si="11"/>
        <v>46740</v>
      </c>
      <c r="MV4" s="12">
        <f t="shared" si="11"/>
        <v>46741</v>
      </c>
      <c r="MW4" s="12">
        <f t="shared" si="11"/>
        <v>46742</v>
      </c>
      <c r="MX4" s="12">
        <f t="shared" si="11"/>
        <v>46743</v>
      </c>
      <c r="MY4" s="12">
        <f t="shared" si="11"/>
        <v>46744</v>
      </c>
      <c r="MZ4" s="12">
        <f t="shared" si="11"/>
        <v>46745</v>
      </c>
      <c r="NA4" s="12">
        <f t="shared" si="11"/>
        <v>46746</v>
      </c>
      <c r="NB4" s="12">
        <f t="shared" si="11"/>
        <v>46747</v>
      </c>
      <c r="NC4" s="12">
        <f t="shared" si="11"/>
        <v>46748</v>
      </c>
      <c r="ND4" s="12">
        <f t="shared" si="11"/>
        <v>46749</v>
      </c>
      <c r="NE4" s="12">
        <f t="shared" si="11"/>
        <v>46750</v>
      </c>
      <c r="NF4" s="12">
        <f t="shared" si="11"/>
        <v>46751</v>
      </c>
      <c r="NG4" s="12">
        <f t="shared" si="11"/>
        <v>46752</v>
      </c>
      <c r="NH4" s="12">
        <f t="shared" si="11"/>
        <v>46753</v>
      </c>
    </row>
    <row r="5" spans="1:372" ht="27.95" customHeight="1" x14ac:dyDescent="0.2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6" t="str">
        <f t="shared" ref="G5:BR5" si="12">IF(YEAR(G4)=An,CHOOSE(WEEKDAY(G4,2),"L","Ma","Mi","J","V","S","D"),"")</f>
        <v>V</v>
      </c>
      <c r="H5" s="6" t="str">
        <f t="shared" si="12"/>
        <v>S</v>
      </c>
      <c r="I5" s="6" t="str">
        <f t="shared" si="12"/>
        <v>D</v>
      </c>
      <c r="J5" s="6" t="str">
        <f t="shared" si="12"/>
        <v>L</v>
      </c>
      <c r="K5" s="6" t="str">
        <f t="shared" si="12"/>
        <v>Ma</v>
      </c>
      <c r="L5" s="6" t="str">
        <f t="shared" si="12"/>
        <v>Mi</v>
      </c>
      <c r="M5" s="6" t="str">
        <f t="shared" si="12"/>
        <v>J</v>
      </c>
      <c r="N5" s="6" t="str">
        <f t="shared" si="12"/>
        <v>V</v>
      </c>
      <c r="O5" s="6" t="str">
        <f t="shared" si="12"/>
        <v>S</v>
      </c>
      <c r="P5" s="6" t="str">
        <f t="shared" si="12"/>
        <v>D</v>
      </c>
      <c r="Q5" s="6" t="str">
        <f t="shared" si="12"/>
        <v>L</v>
      </c>
      <c r="R5" s="6" t="str">
        <f t="shared" si="12"/>
        <v>Ma</v>
      </c>
      <c r="S5" s="6" t="str">
        <f t="shared" si="12"/>
        <v>Mi</v>
      </c>
      <c r="T5" s="6" t="str">
        <f t="shared" si="12"/>
        <v>J</v>
      </c>
      <c r="U5" s="6" t="str">
        <f t="shared" si="12"/>
        <v>V</v>
      </c>
      <c r="V5" s="6" t="str">
        <f t="shared" si="12"/>
        <v>S</v>
      </c>
      <c r="W5" s="6" t="str">
        <f t="shared" si="12"/>
        <v>D</v>
      </c>
      <c r="X5" s="6" t="str">
        <f t="shared" si="12"/>
        <v>L</v>
      </c>
      <c r="Y5" s="6" t="str">
        <f t="shared" si="12"/>
        <v>Ma</v>
      </c>
      <c r="Z5" s="6" t="str">
        <f t="shared" si="12"/>
        <v>Mi</v>
      </c>
      <c r="AA5" s="6" t="str">
        <f t="shared" si="12"/>
        <v>J</v>
      </c>
      <c r="AB5" s="6" t="str">
        <f t="shared" si="12"/>
        <v>V</v>
      </c>
      <c r="AC5" s="6" t="str">
        <f t="shared" si="12"/>
        <v>S</v>
      </c>
      <c r="AD5" s="6" t="str">
        <f t="shared" si="12"/>
        <v>D</v>
      </c>
      <c r="AE5" s="6" t="str">
        <f t="shared" si="12"/>
        <v>L</v>
      </c>
      <c r="AF5" s="6" t="str">
        <f t="shared" si="12"/>
        <v>Ma</v>
      </c>
      <c r="AG5" s="6" t="str">
        <f t="shared" si="12"/>
        <v>Mi</v>
      </c>
      <c r="AH5" s="6" t="str">
        <f t="shared" si="12"/>
        <v>J</v>
      </c>
      <c r="AI5" s="6" t="str">
        <f t="shared" si="12"/>
        <v>V</v>
      </c>
      <c r="AJ5" s="6" t="str">
        <f t="shared" si="12"/>
        <v>S</v>
      </c>
      <c r="AK5" s="6" t="str">
        <f t="shared" si="12"/>
        <v>D</v>
      </c>
      <c r="AL5" s="6" t="str">
        <f t="shared" si="12"/>
        <v>L</v>
      </c>
      <c r="AM5" s="6" t="str">
        <f t="shared" si="12"/>
        <v>Ma</v>
      </c>
      <c r="AN5" s="6" t="str">
        <f t="shared" si="12"/>
        <v>Mi</v>
      </c>
      <c r="AO5" s="6" t="str">
        <f t="shared" si="12"/>
        <v>J</v>
      </c>
      <c r="AP5" s="6" t="str">
        <f t="shared" si="12"/>
        <v>V</v>
      </c>
      <c r="AQ5" s="6" t="str">
        <f t="shared" si="12"/>
        <v>S</v>
      </c>
      <c r="AR5" s="6" t="str">
        <f t="shared" si="12"/>
        <v>D</v>
      </c>
      <c r="AS5" s="6" t="str">
        <f t="shared" si="12"/>
        <v>L</v>
      </c>
      <c r="AT5" s="6" t="str">
        <f t="shared" si="12"/>
        <v>Ma</v>
      </c>
      <c r="AU5" s="6" t="str">
        <f t="shared" si="12"/>
        <v>Mi</v>
      </c>
      <c r="AV5" s="6" t="str">
        <f t="shared" si="12"/>
        <v>J</v>
      </c>
      <c r="AW5" s="6" t="str">
        <f t="shared" si="12"/>
        <v>V</v>
      </c>
      <c r="AX5" s="6" t="str">
        <f t="shared" si="12"/>
        <v>S</v>
      </c>
      <c r="AY5" s="6" t="str">
        <f t="shared" si="12"/>
        <v>D</v>
      </c>
      <c r="AZ5" s="6" t="str">
        <f t="shared" si="12"/>
        <v>L</v>
      </c>
      <c r="BA5" s="6" t="str">
        <f t="shared" si="12"/>
        <v>Ma</v>
      </c>
      <c r="BB5" s="6" t="str">
        <f t="shared" si="12"/>
        <v>Mi</v>
      </c>
      <c r="BC5" s="6" t="str">
        <f t="shared" si="12"/>
        <v>J</v>
      </c>
      <c r="BD5" s="6" t="str">
        <f t="shared" si="12"/>
        <v>V</v>
      </c>
      <c r="BE5" s="6" t="str">
        <f t="shared" si="12"/>
        <v>S</v>
      </c>
      <c r="BF5" s="6" t="str">
        <f t="shared" si="12"/>
        <v>D</v>
      </c>
      <c r="BG5" s="6" t="str">
        <f t="shared" si="12"/>
        <v>L</v>
      </c>
      <c r="BH5" s="6" t="str">
        <f t="shared" si="12"/>
        <v>Ma</v>
      </c>
      <c r="BI5" s="6" t="str">
        <f t="shared" si="12"/>
        <v>Mi</v>
      </c>
      <c r="BJ5" s="6" t="str">
        <f t="shared" si="12"/>
        <v>J</v>
      </c>
      <c r="BK5" s="6" t="str">
        <f t="shared" si="12"/>
        <v>V</v>
      </c>
      <c r="BL5" s="6" t="str">
        <f t="shared" si="12"/>
        <v>S</v>
      </c>
      <c r="BM5" s="6" t="str">
        <f t="shared" si="12"/>
        <v>D</v>
      </c>
      <c r="BN5" s="6" t="str">
        <f t="shared" si="12"/>
        <v>L</v>
      </c>
      <c r="BO5" s="6" t="str">
        <f t="shared" si="12"/>
        <v>Ma</v>
      </c>
      <c r="BP5" s="6" t="str">
        <f t="shared" si="12"/>
        <v>Mi</v>
      </c>
      <c r="BQ5" s="6" t="str">
        <f t="shared" si="12"/>
        <v>J</v>
      </c>
      <c r="BR5" s="6" t="str">
        <f t="shared" si="12"/>
        <v>V</v>
      </c>
      <c r="BS5" s="6" t="str">
        <f t="shared" ref="BS5:ED5" si="13">IF(YEAR(BS4)=An,CHOOSE(WEEKDAY(BS4,2),"L","Ma","Mi","J","V","S","D"),"")</f>
        <v>S</v>
      </c>
      <c r="BT5" s="6" t="str">
        <f t="shared" si="13"/>
        <v>D</v>
      </c>
      <c r="BU5" s="6" t="str">
        <f t="shared" si="13"/>
        <v>L</v>
      </c>
      <c r="BV5" s="6" t="str">
        <f t="shared" si="13"/>
        <v>Ma</v>
      </c>
      <c r="BW5" s="6" t="str">
        <f t="shared" si="13"/>
        <v>Mi</v>
      </c>
      <c r="BX5" s="6" t="str">
        <f t="shared" si="13"/>
        <v>J</v>
      </c>
      <c r="BY5" s="6" t="str">
        <f t="shared" si="13"/>
        <v>V</v>
      </c>
      <c r="BZ5" s="6" t="str">
        <f t="shared" si="13"/>
        <v>S</v>
      </c>
      <c r="CA5" s="6" t="str">
        <f t="shared" si="13"/>
        <v>D</v>
      </c>
      <c r="CB5" s="6" t="str">
        <f t="shared" si="13"/>
        <v>L</v>
      </c>
      <c r="CC5" s="6" t="str">
        <f t="shared" si="13"/>
        <v>Ma</v>
      </c>
      <c r="CD5" s="6" t="str">
        <f t="shared" si="13"/>
        <v>Mi</v>
      </c>
      <c r="CE5" s="6" t="str">
        <f t="shared" si="13"/>
        <v>J</v>
      </c>
      <c r="CF5" s="6" t="str">
        <f t="shared" si="13"/>
        <v>V</v>
      </c>
      <c r="CG5" s="6" t="str">
        <f t="shared" si="13"/>
        <v>S</v>
      </c>
      <c r="CH5" s="6" t="str">
        <f t="shared" si="13"/>
        <v>D</v>
      </c>
      <c r="CI5" s="6" t="str">
        <f t="shared" si="13"/>
        <v>L</v>
      </c>
      <c r="CJ5" s="6" t="str">
        <f t="shared" si="13"/>
        <v>Ma</v>
      </c>
      <c r="CK5" s="6" t="str">
        <f t="shared" si="13"/>
        <v>Mi</v>
      </c>
      <c r="CL5" s="6" t="str">
        <f t="shared" si="13"/>
        <v>J</v>
      </c>
      <c r="CM5" s="6" t="str">
        <f t="shared" si="13"/>
        <v>V</v>
      </c>
      <c r="CN5" s="6" t="str">
        <f t="shared" si="13"/>
        <v>S</v>
      </c>
      <c r="CO5" s="6" t="str">
        <f t="shared" si="13"/>
        <v>D</v>
      </c>
      <c r="CP5" s="6" t="str">
        <f t="shared" si="13"/>
        <v>L</v>
      </c>
      <c r="CQ5" s="6" t="str">
        <f t="shared" si="13"/>
        <v>Ma</v>
      </c>
      <c r="CR5" s="6" t="str">
        <f t="shared" si="13"/>
        <v>Mi</v>
      </c>
      <c r="CS5" s="6" t="str">
        <f t="shared" si="13"/>
        <v>J</v>
      </c>
      <c r="CT5" s="6" t="str">
        <f t="shared" si="13"/>
        <v>V</v>
      </c>
      <c r="CU5" s="6" t="str">
        <f t="shared" si="13"/>
        <v>S</v>
      </c>
      <c r="CV5" s="6" t="str">
        <f t="shared" si="13"/>
        <v>D</v>
      </c>
      <c r="CW5" s="6" t="str">
        <f t="shared" si="13"/>
        <v>L</v>
      </c>
      <c r="CX5" s="6" t="str">
        <f t="shared" si="13"/>
        <v>Ma</v>
      </c>
      <c r="CY5" s="6" t="str">
        <f t="shared" si="13"/>
        <v>Mi</v>
      </c>
      <c r="CZ5" s="6" t="str">
        <f t="shared" si="13"/>
        <v>J</v>
      </c>
      <c r="DA5" s="6" t="str">
        <f t="shared" si="13"/>
        <v>V</v>
      </c>
      <c r="DB5" s="6" t="str">
        <f t="shared" si="13"/>
        <v>S</v>
      </c>
      <c r="DC5" s="6" t="str">
        <f t="shared" si="13"/>
        <v>D</v>
      </c>
      <c r="DD5" s="6" t="str">
        <f t="shared" si="13"/>
        <v>L</v>
      </c>
      <c r="DE5" s="6" t="str">
        <f t="shared" si="13"/>
        <v>Ma</v>
      </c>
      <c r="DF5" s="6" t="str">
        <f t="shared" si="13"/>
        <v>Mi</v>
      </c>
      <c r="DG5" s="6" t="str">
        <f t="shared" si="13"/>
        <v>J</v>
      </c>
      <c r="DH5" s="6" t="str">
        <f t="shared" si="13"/>
        <v>V</v>
      </c>
      <c r="DI5" s="6" t="str">
        <f t="shared" si="13"/>
        <v>S</v>
      </c>
      <c r="DJ5" s="6" t="str">
        <f t="shared" si="13"/>
        <v>D</v>
      </c>
      <c r="DK5" s="6" t="str">
        <f t="shared" si="13"/>
        <v>L</v>
      </c>
      <c r="DL5" s="6" t="str">
        <f t="shared" si="13"/>
        <v>Ma</v>
      </c>
      <c r="DM5" s="6" t="str">
        <f t="shared" si="13"/>
        <v>Mi</v>
      </c>
      <c r="DN5" s="6" t="str">
        <f t="shared" si="13"/>
        <v>J</v>
      </c>
      <c r="DO5" s="6" t="str">
        <f t="shared" si="13"/>
        <v>V</v>
      </c>
      <c r="DP5" s="6" t="str">
        <f t="shared" si="13"/>
        <v>S</v>
      </c>
      <c r="DQ5" s="6" t="str">
        <f t="shared" si="13"/>
        <v>D</v>
      </c>
      <c r="DR5" s="6" t="str">
        <f t="shared" si="13"/>
        <v>L</v>
      </c>
      <c r="DS5" s="6" t="str">
        <f t="shared" si="13"/>
        <v>Ma</v>
      </c>
      <c r="DT5" s="6" t="str">
        <f t="shared" si="13"/>
        <v>Mi</v>
      </c>
      <c r="DU5" s="6" t="str">
        <f t="shared" si="13"/>
        <v>J</v>
      </c>
      <c r="DV5" s="6" t="str">
        <f t="shared" si="13"/>
        <v>V</v>
      </c>
      <c r="DW5" s="6" t="str">
        <f t="shared" si="13"/>
        <v>S</v>
      </c>
      <c r="DX5" s="6" t="str">
        <f t="shared" si="13"/>
        <v>D</v>
      </c>
      <c r="DY5" s="6" t="str">
        <f t="shared" si="13"/>
        <v>L</v>
      </c>
      <c r="DZ5" s="6" t="str">
        <f t="shared" si="13"/>
        <v>Ma</v>
      </c>
      <c r="EA5" s="6" t="str">
        <f t="shared" si="13"/>
        <v>Mi</v>
      </c>
      <c r="EB5" s="6" t="str">
        <f t="shared" si="13"/>
        <v>J</v>
      </c>
      <c r="EC5" s="6" t="str">
        <f t="shared" si="13"/>
        <v>V</v>
      </c>
      <c r="ED5" s="6" t="str">
        <f t="shared" si="13"/>
        <v>S</v>
      </c>
      <c r="EE5" s="6" t="str">
        <f t="shared" ref="EE5:GP5" si="14">IF(YEAR(EE4)=An,CHOOSE(WEEKDAY(EE4,2),"L","Ma","Mi","J","V","S","D"),"")</f>
        <v>D</v>
      </c>
      <c r="EF5" s="6" t="str">
        <f t="shared" si="14"/>
        <v>L</v>
      </c>
      <c r="EG5" s="6" t="str">
        <f t="shared" si="14"/>
        <v>Ma</v>
      </c>
      <c r="EH5" s="6" t="str">
        <f t="shared" si="14"/>
        <v>Mi</v>
      </c>
      <c r="EI5" s="6" t="str">
        <f t="shared" si="14"/>
        <v>J</v>
      </c>
      <c r="EJ5" s="6" t="str">
        <f t="shared" si="14"/>
        <v>V</v>
      </c>
      <c r="EK5" s="6" t="str">
        <f t="shared" si="14"/>
        <v>S</v>
      </c>
      <c r="EL5" s="6" t="str">
        <f t="shared" si="14"/>
        <v>D</v>
      </c>
      <c r="EM5" s="6" t="str">
        <f t="shared" si="14"/>
        <v>L</v>
      </c>
      <c r="EN5" s="6" t="str">
        <f t="shared" si="14"/>
        <v>Ma</v>
      </c>
      <c r="EO5" s="6" t="str">
        <f t="shared" si="14"/>
        <v>Mi</v>
      </c>
      <c r="EP5" s="6" t="str">
        <f t="shared" si="14"/>
        <v>J</v>
      </c>
      <c r="EQ5" s="6" t="str">
        <f t="shared" si="14"/>
        <v>V</v>
      </c>
      <c r="ER5" s="6" t="str">
        <f t="shared" si="14"/>
        <v>S</v>
      </c>
      <c r="ES5" s="6" t="str">
        <f t="shared" si="14"/>
        <v>D</v>
      </c>
      <c r="ET5" s="6" t="str">
        <f t="shared" si="14"/>
        <v>L</v>
      </c>
      <c r="EU5" s="6" t="str">
        <f t="shared" si="14"/>
        <v>Ma</v>
      </c>
      <c r="EV5" s="6" t="str">
        <f t="shared" si="14"/>
        <v>Mi</v>
      </c>
      <c r="EW5" s="6" t="str">
        <f t="shared" si="14"/>
        <v>J</v>
      </c>
      <c r="EX5" s="6" t="str">
        <f t="shared" si="14"/>
        <v>V</v>
      </c>
      <c r="EY5" s="6" t="str">
        <f t="shared" si="14"/>
        <v>S</v>
      </c>
      <c r="EZ5" s="6" t="str">
        <f t="shared" si="14"/>
        <v>D</v>
      </c>
      <c r="FA5" s="6" t="str">
        <f t="shared" si="14"/>
        <v>L</v>
      </c>
      <c r="FB5" s="6" t="str">
        <f t="shared" si="14"/>
        <v>Ma</v>
      </c>
      <c r="FC5" s="6" t="str">
        <f t="shared" si="14"/>
        <v>Mi</v>
      </c>
      <c r="FD5" s="6" t="str">
        <f t="shared" si="14"/>
        <v>J</v>
      </c>
      <c r="FE5" s="6" t="str">
        <f t="shared" si="14"/>
        <v>V</v>
      </c>
      <c r="FF5" s="6" t="str">
        <f t="shared" si="14"/>
        <v>S</v>
      </c>
      <c r="FG5" s="6" t="str">
        <f t="shared" si="14"/>
        <v>D</v>
      </c>
      <c r="FH5" s="6" t="str">
        <f t="shared" si="14"/>
        <v>L</v>
      </c>
      <c r="FI5" s="6" t="str">
        <f t="shared" si="14"/>
        <v>Ma</v>
      </c>
      <c r="FJ5" s="6" t="str">
        <f t="shared" si="14"/>
        <v>Mi</v>
      </c>
      <c r="FK5" s="6" t="str">
        <f t="shared" si="14"/>
        <v>J</v>
      </c>
      <c r="FL5" s="6" t="str">
        <f t="shared" si="14"/>
        <v>V</v>
      </c>
      <c r="FM5" s="6" t="str">
        <f t="shared" si="14"/>
        <v>S</v>
      </c>
      <c r="FN5" s="6" t="str">
        <f t="shared" si="14"/>
        <v>D</v>
      </c>
      <c r="FO5" s="6" t="str">
        <f t="shared" si="14"/>
        <v>L</v>
      </c>
      <c r="FP5" s="6" t="str">
        <f t="shared" si="14"/>
        <v>Ma</v>
      </c>
      <c r="FQ5" s="6" t="str">
        <f t="shared" si="14"/>
        <v>Mi</v>
      </c>
      <c r="FR5" s="6" t="str">
        <f t="shared" si="14"/>
        <v>J</v>
      </c>
      <c r="FS5" s="6" t="str">
        <f t="shared" si="14"/>
        <v>V</v>
      </c>
      <c r="FT5" s="6" t="str">
        <f t="shared" si="14"/>
        <v>S</v>
      </c>
      <c r="FU5" s="6" t="str">
        <f t="shared" si="14"/>
        <v>D</v>
      </c>
      <c r="FV5" s="6" t="str">
        <f t="shared" si="14"/>
        <v>L</v>
      </c>
      <c r="FW5" s="6" t="str">
        <f t="shared" si="14"/>
        <v>Ma</v>
      </c>
      <c r="FX5" s="6" t="str">
        <f t="shared" si="14"/>
        <v>Mi</v>
      </c>
      <c r="FY5" s="6" t="str">
        <f t="shared" si="14"/>
        <v>J</v>
      </c>
      <c r="FZ5" s="6" t="str">
        <f t="shared" si="14"/>
        <v>V</v>
      </c>
      <c r="GA5" s="6" t="str">
        <f t="shared" si="14"/>
        <v>S</v>
      </c>
      <c r="GB5" s="6" t="str">
        <f t="shared" si="14"/>
        <v>D</v>
      </c>
      <c r="GC5" s="6" t="str">
        <f t="shared" si="14"/>
        <v>L</v>
      </c>
      <c r="GD5" s="6" t="str">
        <f t="shared" si="14"/>
        <v>Ma</v>
      </c>
      <c r="GE5" s="6" t="str">
        <f t="shared" si="14"/>
        <v>Mi</v>
      </c>
      <c r="GF5" s="6" t="str">
        <f t="shared" si="14"/>
        <v>J</v>
      </c>
      <c r="GG5" s="6" t="str">
        <f t="shared" si="14"/>
        <v>V</v>
      </c>
      <c r="GH5" s="6" t="str">
        <f t="shared" si="14"/>
        <v>S</v>
      </c>
      <c r="GI5" s="6" t="str">
        <f t="shared" si="14"/>
        <v>D</v>
      </c>
      <c r="GJ5" s="6" t="str">
        <f t="shared" si="14"/>
        <v>L</v>
      </c>
      <c r="GK5" s="6" t="str">
        <f t="shared" si="14"/>
        <v>Ma</v>
      </c>
      <c r="GL5" s="6" t="str">
        <f t="shared" si="14"/>
        <v>Mi</v>
      </c>
      <c r="GM5" s="6" t="str">
        <f t="shared" si="14"/>
        <v>J</v>
      </c>
      <c r="GN5" s="6" t="str">
        <f t="shared" si="14"/>
        <v>V</v>
      </c>
      <c r="GO5" s="6" t="str">
        <f t="shared" si="14"/>
        <v>S</v>
      </c>
      <c r="GP5" s="6" t="str">
        <f t="shared" si="14"/>
        <v>D</v>
      </c>
      <c r="GQ5" s="6" t="str">
        <f t="shared" ref="GQ5:JB5" si="15">IF(YEAR(GQ4)=An,CHOOSE(WEEKDAY(GQ4,2),"L","Ma","Mi","J","V","S","D"),"")</f>
        <v>L</v>
      </c>
      <c r="GR5" s="6" t="str">
        <f t="shared" si="15"/>
        <v>Ma</v>
      </c>
      <c r="GS5" s="6" t="str">
        <f t="shared" si="15"/>
        <v>Mi</v>
      </c>
      <c r="GT5" s="6" t="str">
        <f t="shared" si="15"/>
        <v>J</v>
      </c>
      <c r="GU5" s="6" t="str">
        <f t="shared" si="15"/>
        <v>V</v>
      </c>
      <c r="GV5" s="6" t="str">
        <f t="shared" si="15"/>
        <v>S</v>
      </c>
      <c r="GW5" s="6" t="str">
        <f t="shared" si="15"/>
        <v>D</v>
      </c>
      <c r="GX5" s="6" t="str">
        <f t="shared" si="15"/>
        <v>L</v>
      </c>
      <c r="GY5" s="6" t="str">
        <f t="shared" si="15"/>
        <v>Ma</v>
      </c>
      <c r="GZ5" s="6" t="str">
        <f t="shared" si="15"/>
        <v>Mi</v>
      </c>
      <c r="HA5" s="6" t="str">
        <f t="shared" si="15"/>
        <v>J</v>
      </c>
      <c r="HB5" s="6" t="str">
        <f t="shared" si="15"/>
        <v>V</v>
      </c>
      <c r="HC5" s="6" t="str">
        <f t="shared" si="15"/>
        <v>S</v>
      </c>
      <c r="HD5" s="6" t="str">
        <f t="shared" si="15"/>
        <v>D</v>
      </c>
      <c r="HE5" s="6" t="str">
        <f t="shared" si="15"/>
        <v>L</v>
      </c>
      <c r="HF5" s="6" t="str">
        <f t="shared" si="15"/>
        <v>Ma</v>
      </c>
      <c r="HG5" s="6" t="str">
        <f t="shared" si="15"/>
        <v>Mi</v>
      </c>
      <c r="HH5" s="6" t="str">
        <f t="shared" si="15"/>
        <v>J</v>
      </c>
      <c r="HI5" s="6" t="str">
        <f t="shared" si="15"/>
        <v>V</v>
      </c>
      <c r="HJ5" s="6" t="str">
        <f t="shared" si="15"/>
        <v>S</v>
      </c>
      <c r="HK5" s="6" t="str">
        <f t="shared" si="15"/>
        <v>D</v>
      </c>
      <c r="HL5" s="6" t="str">
        <f t="shared" si="15"/>
        <v>L</v>
      </c>
      <c r="HM5" s="6" t="str">
        <f t="shared" si="15"/>
        <v>Ma</v>
      </c>
      <c r="HN5" s="6" t="str">
        <f t="shared" si="15"/>
        <v>Mi</v>
      </c>
      <c r="HO5" s="6" t="str">
        <f t="shared" si="15"/>
        <v>J</v>
      </c>
      <c r="HP5" s="6" t="str">
        <f t="shared" si="15"/>
        <v>V</v>
      </c>
      <c r="HQ5" s="6" t="str">
        <f t="shared" si="15"/>
        <v>S</v>
      </c>
      <c r="HR5" s="6" t="str">
        <f t="shared" si="15"/>
        <v>D</v>
      </c>
      <c r="HS5" s="6" t="str">
        <f t="shared" si="15"/>
        <v>L</v>
      </c>
      <c r="HT5" s="6" t="str">
        <f t="shared" si="15"/>
        <v>Ma</v>
      </c>
      <c r="HU5" s="6" t="str">
        <f t="shared" si="15"/>
        <v>Mi</v>
      </c>
      <c r="HV5" s="6" t="str">
        <f t="shared" si="15"/>
        <v>J</v>
      </c>
      <c r="HW5" s="6" t="str">
        <f t="shared" si="15"/>
        <v>V</v>
      </c>
      <c r="HX5" s="6" t="str">
        <f t="shared" si="15"/>
        <v>S</v>
      </c>
      <c r="HY5" s="6" t="str">
        <f t="shared" si="15"/>
        <v>D</v>
      </c>
      <c r="HZ5" s="6" t="str">
        <f t="shared" si="15"/>
        <v>L</v>
      </c>
      <c r="IA5" s="6" t="str">
        <f t="shared" si="15"/>
        <v>Ma</v>
      </c>
      <c r="IB5" s="6" t="str">
        <f t="shared" si="15"/>
        <v>Mi</v>
      </c>
      <c r="IC5" s="6" t="str">
        <f t="shared" si="15"/>
        <v>J</v>
      </c>
      <c r="ID5" s="6" t="str">
        <f t="shared" si="15"/>
        <v>V</v>
      </c>
      <c r="IE5" s="6" t="str">
        <f t="shared" si="15"/>
        <v>S</v>
      </c>
      <c r="IF5" s="6" t="str">
        <f t="shared" si="15"/>
        <v>D</v>
      </c>
      <c r="IG5" s="6" t="str">
        <f t="shared" si="15"/>
        <v>L</v>
      </c>
      <c r="IH5" s="6" t="str">
        <f t="shared" si="15"/>
        <v>Ma</v>
      </c>
      <c r="II5" s="6" t="str">
        <f t="shared" si="15"/>
        <v>Mi</v>
      </c>
      <c r="IJ5" s="6" t="str">
        <f t="shared" si="15"/>
        <v>J</v>
      </c>
      <c r="IK5" s="6" t="str">
        <f t="shared" si="15"/>
        <v>V</v>
      </c>
      <c r="IL5" s="6" t="str">
        <f t="shared" si="15"/>
        <v>S</v>
      </c>
      <c r="IM5" s="6" t="str">
        <f t="shared" si="15"/>
        <v>D</v>
      </c>
      <c r="IN5" s="6" t="str">
        <f t="shared" si="15"/>
        <v>L</v>
      </c>
      <c r="IO5" s="6" t="str">
        <f t="shared" si="15"/>
        <v>Ma</v>
      </c>
      <c r="IP5" s="6" t="str">
        <f t="shared" si="15"/>
        <v>Mi</v>
      </c>
      <c r="IQ5" s="6" t="str">
        <f t="shared" si="15"/>
        <v>J</v>
      </c>
      <c r="IR5" s="6" t="str">
        <f t="shared" si="15"/>
        <v>V</v>
      </c>
      <c r="IS5" s="6" t="str">
        <f t="shared" si="15"/>
        <v>S</v>
      </c>
      <c r="IT5" s="6" t="str">
        <f t="shared" si="15"/>
        <v>D</v>
      </c>
      <c r="IU5" s="6" t="str">
        <f t="shared" si="15"/>
        <v>L</v>
      </c>
      <c r="IV5" s="6" t="str">
        <f t="shared" si="15"/>
        <v>Ma</v>
      </c>
      <c r="IW5" s="6" t="str">
        <f t="shared" si="15"/>
        <v>Mi</v>
      </c>
      <c r="IX5" s="6" t="str">
        <f t="shared" si="15"/>
        <v>J</v>
      </c>
      <c r="IY5" s="6" t="str">
        <f t="shared" si="15"/>
        <v>V</v>
      </c>
      <c r="IZ5" s="6" t="str">
        <f t="shared" si="15"/>
        <v>S</v>
      </c>
      <c r="JA5" s="6" t="str">
        <f t="shared" si="15"/>
        <v>D</v>
      </c>
      <c r="JB5" s="6" t="str">
        <f t="shared" si="15"/>
        <v>L</v>
      </c>
      <c r="JC5" s="6" t="str">
        <f t="shared" ref="JC5:LN5" si="16">IF(YEAR(JC4)=An,CHOOSE(WEEKDAY(JC4,2),"L","Ma","Mi","J","V","S","D"),"")</f>
        <v>Ma</v>
      </c>
      <c r="JD5" s="6" t="str">
        <f t="shared" si="16"/>
        <v>Mi</v>
      </c>
      <c r="JE5" s="6" t="str">
        <f t="shared" si="16"/>
        <v>J</v>
      </c>
      <c r="JF5" s="6" t="str">
        <f t="shared" si="16"/>
        <v>V</v>
      </c>
      <c r="JG5" s="6" t="str">
        <f t="shared" si="16"/>
        <v>S</v>
      </c>
      <c r="JH5" s="6" t="str">
        <f t="shared" si="16"/>
        <v>D</v>
      </c>
      <c r="JI5" s="6" t="str">
        <f t="shared" si="16"/>
        <v>L</v>
      </c>
      <c r="JJ5" s="6" t="str">
        <f t="shared" si="16"/>
        <v>Ma</v>
      </c>
      <c r="JK5" s="6" t="str">
        <f t="shared" si="16"/>
        <v>Mi</v>
      </c>
      <c r="JL5" s="6" t="str">
        <f t="shared" si="16"/>
        <v>J</v>
      </c>
      <c r="JM5" s="6" t="str">
        <f t="shared" si="16"/>
        <v>V</v>
      </c>
      <c r="JN5" s="6" t="str">
        <f t="shared" si="16"/>
        <v>S</v>
      </c>
      <c r="JO5" s="6" t="str">
        <f t="shared" si="16"/>
        <v>D</v>
      </c>
      <c r="JP5" s="6" t="str">
        <f t="shared" si="16"/>
        <v>L</v>
      </c>
      <c r="JQ5" s="6" t="str">
        <f t="shared" si="16"/>
        <v>Ma</v>
      </c>
      <c r="JR5" s="6" t="str">
        <f t="shared" si="16"/>
        <v>Mi</v>
      </c>
      <c r="JS5" s="6" t="str">
        <f t="shared" si="16"/>
        <v>J</v>
      </c>
      <c r="JT5" s="6" t="str">
        <f t="shared" si="16"/>
        <v>V</v>
      </c>
      <c r="JU5" s="6" t="str">
        <f t="shared" si="16"/>
        <v>S</v>
      </c>
      <c r="JV5" s="6" t="str">
        <f t="shared" si="16"/>
        <v>D</v>
      </c>
      <c r="JW5" s="6" t="str">
        <f t="shared" si="16"/>
        <v>L</v>
      </c>
      <c r="JX5" s="6" t="str">
        <f t="shared" si="16"/>
        <v>Ma</v>
      </c>
      <c r="JY5" s="6" t="str">
        <f t="shared" si="16"/>
        <v>Mi</v>
      </c>
      <c r="JZ5" s="6" t="str">
        <f t="shared" si="16"/>
        <v>J</v>
      </c>
      <c r="KA5" s="6" t="str">
        <f t="shared" si="16"/>
        <v>V</v>
      </c>
      <c r="KB5" s="6" t="str">
        <f t="shared" si="16"/>
        <v>S</v>
      </c>
      <c r="KC5" s="6" t="str">
        <f t="shared" si="16"/>
        <v>D</v>
      </c>
      <c r="KD5" s="6" t="str">
        <f t="shared" si="16"/>
        <v>L</v>
      </c>
      <c r="KE5" s="6" t="str">
        <f t="shared" si="16"/>
        <v>Ma</v>
      </c>
      <c r="KF5" s="6" t="str">
        <f t="shared" si="16"/>
        <v>Mi</v>
      </c>
      <c r="KG5" s="6" t="str">
        <f t="shared" si="16"/>
        <v>J</v>
      </c>
      <c r="KH5" s="6" t="str">
        <f t="shared" si="16"/>
        <v>V</v>
      </c>
      <c r="KI5" s="6" t="str">
        <f t="shared" si="16"/>
        <v>S</v>
      </c>
      <c r="KJ5" s="6" t="str">
        <f t="shared" si="16"/>
        <v>D</v>
      </c>
      <c r="KK5" s="6" t="str">
        <f t="shared" si="16"/>
        <v>L</v>
      </c>
      <c r="KL5" s="6" t="str">
        <f t="shared" si="16"/>
        <v>Ma</v>
      </c>
      <c r="KM5" s="6" t="str">
        <f t="shared" si="16"/>
        <v>Mi</v>
      </c>
      <c r="KN5" s="6" t="str">
        <f t="shared" si="16"/>
        <v>J</v>
      </c>
      <c r="KO5" s="6" t="str">
        <f t="shared" si="16"/>
        <v>V</v>
      </c>
      <c r="KP5" s="6" t="str">
        <f t="shared" si="16"/>
        <v>S</v>
      </c>
      <c r="KQ5" s="6" t="str">
        <f t="shared" si="16"/>
        <v>D</v>
      </c>
      <c r="KR5" s="6" t="str">
        <f t="shared" si="16"/>
        <v>L</v>
      </c>
      <c r="KS5" s="6" t="str">
        <f t="shared" si="16"/>
        <v>Ma</v>
      </c>
      <c r="KT5" s="6" t="str">
        <f t="shared" si="16"/>
        <v>Mi</v>
      </c>
      <c r="KU5" s="6" t="str">
        <f t="shared" si="16"/>
        <v>J</v>
      </c>
      <c r="KV5" s="6" t="str">
        <f t="shared" si="16"/>
        <v>V</v>
      </c>
      <c r="KW5" s="6" t="str">
        <f t="shared" si="16"/>
        <v>S</v>
      </c>
      <c r="KX5" s="6" t="str">
        <f t="shared" si="16"/>
        <v>D</v>
      </c>
      <c r="KY5" s="6" t="str">
        <f t="shared" si="16"/>
        <v>L</v>
      </c>
      <c r="KZ5" s="6" t="str">
        <f t="shared" si="16"/>
        <v>Ma</v>
      </c>
      <c r="LA5" s="6" t="str">
        <f t="shared" si="16"/>
        <v>Mi</v>
      </c>
      <c r="LB5" s="6" t="str">
        <f t="shared" si="16"/>
        <v>J</v>
      </c>
      <c r="LC5" s="6" t="str">
        <f t="shared" si="16"/>
        <v>V</v>
      </c>
      <c r="LD5" s="6" t="str">
        <f t="shared" si="16"/>
        <v>S</v>
      </c>
      <c r="LE5" s="6" t="str">
        <f t="shared" si="16"/>
        <v>D</v>
      </c>
      <c r="LF5" s="6" t="str">
        <f t="shared" si="16"/>
        <v>L</v>
      </c>
      <c r="LG5" s="6" t="str">
        <f t="shared" si="16"/>
        <v>Ma</v>
      </c>
      <c r="LH5" s="6" t="str">
        <f t="shared" si="16"/>
        <v>Mi</v>
      </c>
      <c r="LI5" s="6" t="str">
        <f t="shared" si="16"/>
        <v>J</v>
      </c>
      <c r="LJ5" s="6" t="str">
        <f t="shared" si="16"/>
        <v>V</v>
      </c>
      <c r="LK5" s="6" t="str">
        <f t="shared" si="16"/>
        <v>S</v>
      </c>
      <c r="LL5" s="6" t="str">
        <f t="shared" si="16"/>
        <v>D</v>
      </c>
      <c r="LM5" s="6" t="str">
        <f t="shared" si="16"/>
        <v>L</v>
      </c>
      <c r="LN5" s="6" t="str">
        <f t="shared" si="16"/>
        <v>Ma</v>
      </c>
      <c r="LO5" s="6" t="str">
        <f t="shared" ref="LO5:NZ5" si="17">IF(YEAR(LO4)=An,CHOOSE(WEEKDAY(LO4,2),"L","Ma","Mi","J","V","S","D"),"")</f>
        <v>Mi</v>
      </c>
      <c r="LP5" s="6" t="str">
        <f t="shared" si="17"/>
        <v>J</v>
      </c>
      <c r="LQ5" s="6" t="str">
        <f t="shared" si="17"/>
        <v>V</v>
      </c>
      <c r="LR5" s="6" t="str">
        <f t="shared" si="17"/>
        <v>S</v>
      </c>
      <c r="LS5" s="6" t="str">
        <f t="shared" si="17"/>
        <v>D</v>
      </c>
      <c r="LT5" s="6" t="str">
        <f t="shared" si="17"/>
        <v>L</v>
      </c>
      <c r="LU5" s="6" t="str">
        <f t="shared" si="17"/>
        <v>Ma</v>
      </c>
      <c r="LV5" s="6" t="str">
        <f t="shared" si="17"/>
        <v>Mi</v>
      </c>
      <c r="LW5" s="6" t="str">
        <f t="shared" si="17"/>
        <v>J</v>
      </c>
      <c r="LX5" s="6" t="str">
        <f t="shared" si="17"/>
        <v>V</v>
      </c>
      <c r="LY5" s="6" t="str">
        <f t="shared" si="17"/>
        <v>S</v>
      </c>
      <c r="LZ5" s="6" t="str">
        <f t="shared" si="17"/>
        <v>D</v>
      </c>
      <c r="MA5" s="6" t="str">
        <f t="shared" si="17"/>
        <v>L</v>
      </c>
      <c r="MB5" s="6" t="str">
        <f t="shared" si="17"/>
        <v>Ma</v>
      </c>
      <c r="MC5" s="6" t="str">
        <f t="shared" si="17"/>
        <v>Mi</v>
      </c>
      <c r="MD5" s="6" t="str">
        <f t="shared" si="17"/>
        <v>J</v>
      </c>
      <c r="ME5" s="6" t="str">
        <f t="shared" si="17"/>
        <v>V</v>
      </c>
      <c r="MF5" s="6" t="str">
        <f t="shared" si="17"/>
        <v>S</v>
      </c>
      <c r="MG5" s="6" t="str">
        <f t="shared" si="17"/>
        <v>D</v>
      </c>
      <c r="MH5" s="6" t="str">
        <f t="shared" si="17"/>
        <v>L</v>
      </c>
      <c r="MI5" s="6" t="str">
        <f t="shared" si="17"/>
        <v>Ma</v>
      </c>
      <c r="MJ5" s="6" t="str">
        <f t="shared" si="17"/>
        <v>Mi</v>
      </c>
      <c r="MK5" s="6" t="str">
        <f t="shared" si="17"/>
        <v>J</v>
      </c>
      <c r="ML5" s="6" t="str">
        <f t="shared" si="17"/>
        <v>V</v>
      </c>
      <c r="MM5" s="6" t="str">
        <f t="shared" si="17"/>
        <v>S</v>
      </c>
      <c r="MN5" s="6" t="str">
        <f t="shared" si="17"/>
        <v>D</v>
      </c>
      <c r="MO5" s="6" t="str">
        <f t="shared" si="17"/>
        <v>L</v>
      </c>
      <c r="MP5" s="6" t="str">
        <f t="shared" si="17"/>
        <v>Ma</v>
      </c>
      <c r="MQ5" s="6" t="str">
        <f t="shared" si="17"/>
        <v>Mi</v>
      </c>
      <c r="MR5" s="6" t="str">
        <f t="shared" si="17"/>
        <v>J</v>
      </c>
      <c r="MS5" s="6" t="str">
        <f t="shared" si="17"/>
        <v>V</v>
      </c>
      <c r="MT5" s="6" t="str">
        <f t="shared" si="17"/>
        <v>S</v>
      </c>
      <c r="MU5" s="6" t="str">
        <f t="shared" si="17"/>
        <v>D</v>
      </c>
      <c r="MV5" s="6" t="str">
        <f t="shared" si="17"/>
        <v>L</v>
      </c>
      <c r="MW5" s="6" t="str">
        <f t="shared" si="17"/>
        <v>Ma</v>
      </c>
      <c r="MX5" s="6" t="str">
        <f t="shared" si="17"/>
        <v>Mi</v>
      </c>
      <c r="MY5" s="6" t="str">
        <f t="shared" si="17"/>
        <v>J</v>
      </c>
      <c r="MZ5" s="6" t="str">
        <f t="shared" si="17"/>
        <v>V</v>
      </c>
      <c r="NA5" s="6" t="str">
        <f t="shared" si="17"/>
        <v>S</v>
      </c>
      <c r="NB5" s="6" t="str">
        <f t="shared" si="17"/>
        <v>D</v>
      </c>
      <c r="NC5" s="6" t="str">
        <f t="shared" si="17"/>
        <v>L</v>
      </c>
      <c r="ND5" s="6" t="str">
        <f t="shared" si="17"/>
        <v>Ma</v>
      </c>
      <c r="NE5" s="6" t="str">
        <f t="shared" si="17"/>
        <v>Mi</v>
      </c>
      <c r="NF5" s="6" t="str">
        <f t="shared" si="17"/>
        <v>J</v>
      </c>
      <c r="NG5" s="6" t="str">
        <f t="shared" si="17"/>
        <v>V</v>
      </c>
      <c r="NH5" s="6" t="str">
        <f t="shared" si="17"/>
        <v/>
      </c>
    </row>
    <row r="6" spans="1:372" x14ac:dyDescent="0.2">
      <c r="A6" s="14">
        <v>1</v>
      </c>
      <c r="B6" s="15" t="s">
        <v>11</v>
      </c>
      <c r="C6" s="15" t="s">
        <v>12</v>
      </c>
      <c r="D6" s="16">
        <v>20</v>
      </c>
      <c r="E6" s="17">
        <f>IF(B6="","",SUMPRODUCT(($G6:$NH6="CO")*(YEAR(Planificare!$G$4:$NH$4)=An)*(WEEKDAY(Planificare!$G$4:$NH$4,2)&lt;6)*(COUNTIF(Sarbatori,Planificare!$G$4:$NH$4)=0)))</f>
        <v>10</v>
      </c>
      <c r="F6" s="14">
        <f t="shared" ref="F6:F35" si="18">IF(B6="","",D6-E6)</f>
        <v>10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 t="s">
        <v>16</v>
      </c>
      <c r="GR6" s="13" t="s">
        <v>16</v>
      </c>
      <c r="GS6" s="13" t="s">
        <v>16</v>
      </c>
      <c r="GT6" s="13" t="s">
        <v>16</v>
      </c>
      <c r="GU6" s="13" t="s">
        <v>16</v>
      </c>
      <c r="GV6" s="13"/>
      <c r="GW6" s="13"/>
      <c r="GX6" s="13" t="s">
        <v>16</v>
      </c>
      <c r="GY6" s="13" t="s">
        <v>16</v>
      </c>
      <c r="GZ6" s="13" t="s">
        <v>16</v>
      </c>
      <c r="HA6" s="13" t="s">
        <v>16</v>
      </c>
      <c r="HB6" s="13" t="s">
        <v>16</v>
      </c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  <c r="KO6" s="13"/>
      <c r="KP6" s="13"/>
      <c r="KQ6" s="13"/>
      <c r="KR6" s="13"/>
      <c r="KS6" s="13"/>
      <c r="KT6" s="13"/>
      <c r="KU6" s="13"/>
      <c r="KV6" s="13"/>
      <c r="KW6" s="13"/>
      <c r="KX6" s="13"/>
      <c r="KY6" s="13"/>
      <c r="KZ6" s="13"/>
      <c r="LA6" s="13"/>
      <c r="LB6" s="13"/>
      <c r="LC6" s="13"/>
      <c r="LD6" s="13"/>
      <c r="LE6" s="13"/>
      <c r="LF6" s="13"/>
      <c r="LG6" s="13"/>
      <c r="LH6" s="13"/>
      <c r="LI6" s="13"/>
      <c r="LJ6" s="13"/>
      <c r="LK6" s="13"/>
      <c r="LL6" s="13"/>
      <c r="LM6" s="13"/>
      <c r="LN6" s="13"/>
      <c r="LO6" s="13"/>
      <c r="LP6" s="13"/>
      <c r="LQ6" s="13"/>
      <c r="LR6" s="13"/>
      <c r="LS6" s="13"/>
      <c r="LT6" s="13"/>
      <c r="LU6" s="13"/>
      <c r="LV6" s="13"/>
      <c r="LW6" s="13"/>
      <c r="LX6" s="13"/>
      <c r="LY6" s="13"/>
      <c r="LZ6" s="13"/>
      <c r="MA6" s="13"/>
      <c r="MB6" s="13"/>
      <c r="MC6" s="13"/>
      <c r="MD6" s="13"/>
      <c r="ME6" s="13"/>
      <c r="MF6" s="13"/>
      <c r="MG6" s="13"/>
      <c r="MH6" s="13"/>
      <c r="MI6" s="13"/>
      <c r="MJ6" s="13"/>
      <c r="MK6" s="13"/>
      <c r="ML6" s="13"/>
      <c r="MM6" s="13"/>
      <c r="MN6" s="13"/>
      <c r="MO6" s="13"/>
      <c r="MP6" s="13"/>
      <c r="MQ6" s="13"/>
      <c r="MR6" s="13"/>
      <c r="MS6" s="13"/>
      <c r="MT6" s="13"/>
      <c r="MU6" s="13"/>
      <c r="MV6" s="13"/>
      <c r="MW6" s="13"/>
      <c r="MX6" s="13"/>
      <c r="MY6" s="13"/>
      <c r="MZ6" s="13"/>
      <c r="NA6" s="13"/>
      <c r="NB6" s="13"/>
      <c r="NC6" s="13"/>
      <c r="ND6" s="13"/>
      <c r="NE6" s="13"/>
      <c r="NF6" s="13"/>
      <c r="NG6" s="13"/>
      <c r="NH6" s="13"/>
    </row>
    <row r="7" spans="1:372" x14ac:dyDescent="0.2">
      <c r="A7" s="14">
        <v>2</v>
      </c>
      <c r="B7" s="15" t="s">
        <v>13</v>
      </c>
      <c r="C7" s="15" t="s">
        <v>12</v>
      </c>
      <c r="D7" s="16">
        <v>20</v>
      </c>
      <c r="E7" s="17">
        <f>IF(B7="","",SUMPRODUCT(($G7:$NH7="CO")*(YEAR(Planificare!$G$4:$NH$4)=An)*(WEEKDAY(Planificare!$G$4:$NH$4,2)&lt;6)*(COUNTIF(Sarbatori,Planificare!$G$4:$NH$4)=0)))</f>
        <v>8</v>
      </c>
      <c r="F7" s="14">
        <f t="shared" si="18"/>
        <v>12</v>
      </c>
      <c r="G7" s="13"/>
      <c r="H7" s="13"/>
      <c r="I7" s="13"/>
      <c r="J7" s="13" t="s">
        <v>16</v>
      </c>
      <c r="K7" s="13" t="s">
        <v>16</v>
      </c>
      <c r="L7" s="13"/>
      <c r="M7" s="13"/>
      <c r="N7" s="13" t="s">
        <v>16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 t="s">
        <v>17</v>
      </c>
      <c r="EG7" s="13" t="s">
        <v>17</v>
      </c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 t="s">
        <v>16</v>
      </c>
      <c r="HM7" s="13" t="s">
        <v>16</v>
      </c>
      <c r="HN7" s="13" t="s">
        <v>16</v>
      </c>
      <c r="HO7" s="13" t="s">
        <v>16</v>
      </c>
      <c r="HP7" s="13" t="s">
        <v>16</v>
      </c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  <c r="KO7" s="13"/>
      <c r="KP7" s="13"/>
      <c r="KQ7" s="13"/>
      <c r="KR7" s="13"/>
      <c r="KS7" s="13"/>
      <c r="KT7" s="13"/>
      <c r="KU7" s="13"/>
      <c r="KV7" s="13"/>
      <c r="KW7" s="13"/>
      <c r="KX7" s="13"/>
      <c r="KY7" s="13"/>
      <c r="KZ7" s="13"/>
      <c r="LA7" s="13"/>
      <c r="LB7" s="13"/>
      <c r="LC7" s="13"/>
      <c r="LD7" s="13"/>
      <c r="LE7" s="13"/>
      <c r="LF7" s="13"/>
      <c r="LG7" s="13"/>
      <c r="LH7" s="13"/>
      <c r="LI7" s="13"/>
      <c r="LJ7" s="13"/>
      <c r="LK7" s="13"/>
      <c r="LL7" s="13"/>
      <c r="LM7" s="13"/>
      <c r="LN7" s="13"/>
      <c r="LO7" s="13"/>
      <c r="LP7" s="13"/>
      <c r="LQ7" s="13"/>
      <c r="LR7" s="13"/>
      <c r="LS7" s="13"/>
      <c r="LT7" s="13"/>
      <c r="LU7" s="13"/>
      <c r="LV7" s="13"/>
      <c r="LW7" s="13"/>
      <c r="LX7" s="13"/>
      <c r="LY7" s="13"/>
      <c r="LZ7" s="13"/>
      <c r="MA7" s="13"/>
      <c r="MB7" s="13"/>
      <c r="MC7" s="13"/>
      <c r="MD7" s="13"/>
      <c r="ME7" s="13"/>
      <c r="MF7" s="13"/>
      <c r="MG7" s="13"/>
      <c r="MH7" s="13"/>
      <c r="MI7" s="13"/>
      <c r="MJ7" s="13"/>
      <c r="MK7" s="13"/>
      <c r="ML7" s="13"/>
      <c r="MM7" s="13"/>
      <c r="MN7" s="13"/>
      <c r="MO7" s="13"/>
      <c r="MP7" s="13"/>
      <c r="MQ7" s="13"/>
      <c r="MR7" s="13"/>
      <c r="MS7" s="13"/>
      <c r="MT7" s="13"/>
      <c r="MU7" s="13"/>
      <c r="MV7" s="13"/>
      <c r="MW7" s="13"/>
      <c r="MX7" s="13"/>
      <c r="MY7" s="13"/>
      <c r="MZ7" s="13"/>
      <c r="NA7" s="13"/>
      <c r="NB7" s="13"/>
      <c r="NC7" s="13"/>
      <c r="ND7" s="13"/>
      <c r="NE7" s="13"/>
      <c r="NF7" s="13"/>
      <c r="NG7" s="13"/>
      <c r="NH7" s="13"/>
    </row>
    <row r="8" spans="1:372" x14ac:dyDescent="0.2">
      <c r="A8" s="14">
        <v>3</v>
      </c>
      <c r="B8" s="15" t="s">
        <v>14</v>
      </c>
      <c r="C8" s="15" t="s">
        <v>15</v>
      </c>
      <c r="D8" s="16">
        <v>20</v>
      </c>
      <c r="E8" s="17">
        <f>IF(B8="","",SUMPRODUCT(($G8:$NH8="CO")*(YEAR(Planificare!$G$4:$NH$4)=An)*(WEEKDAY(Planificare!$G$4:$NH$4,2)&lt;6)*(COUNTIF(Sarbatori,Planificare!$G$4:$NH$4)=0)))</f>
        <v>11</v>
      </c>
      <c r="F8" s="14">
        <f t="shared" si="18"/>
        <v>9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 t="s">
        <v>16</v>
      </c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 t="s">
        <v>16</v>
      </c>
      <c r="GY8" s="13" t="s">
        <v>16</v>
      </c>
      <c r="GZ8" s="13" t="s">
        <v>16</v>
      </c>
      <c r="HA8" s="13" t="s">
        <v>16</v>
      </c>
      <c r="HB8" s="13" t="s">
        <v>16</v>
      </c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  <c r="KO8" s="13"/>
      <c r="KP8" s="13"/>
      <c r="KQ8" s="13"/>
      <c r="KR8" s="13"/>
      <c r="KS8" s="13"/>
      <c r="KT8" s="13"/>
      <c r="KU8" s="13"/>
      <c r="KV8" s="13"/>
      <c r="KW8" s="13"/>
      <c r="KX8" s="13"/>
      <c r="KY8" s="13"/>
      <c r="KZ8" s="13"/>
      <c r="LA8" s="13"/>
      <c r="LB8" s="13"/>
      <c r="LC8" s="13"/>
      <c r="LD8" s="13"/>
      <c r="LE8" s="13"/>
      <c r="LF8" s="13"/>
      <c r="LG8" s="13"/>
      <c r="LH8" s="13"/>
      <c r="LI8" s="13"/>
      <c r="LJ8" s="13"/>
      <c r="LK8" s="13"/>
      <c r="LL8" s="13"/>
      <c r="LM8" s="13"/>
      <c r="LN8" s="13"/>
      <c r="LO8" s="13"/>
      <c r="LP8" s="13"/>
      <c r="LQ8" s="13"/>
      <c r="LR8" s="13"/>
      <c r="LS8" s="13"/>
      <c r="LT8" s="13"/>
      <c r="LU8" s="13"/>
      <c r="LV8" s="13"/>
      <c r="LW8" s="13"/>
      <c r="LX8" s="13"/>
      <c r="LY8" s="13"/>
      <c r="LZ8" s="13"/>
      <c r="MA8" s="13"/>
      <c r="MB8" s="13"/>
      <c r="MC8" s="13"/>
      <c r="MD8" s="13"/>
      <c r="ME8" s="13"/>
      <c r="MF8" s="13"/>
      <c r="MG8" s="13"/>
      <c r="MH8" s="13"/>
      <c r="MI8" s="13"/>
      <c r="MJ8" s="13"/>
      <c r="MK8" s="13"/>
      <c r="ML8" s="13"/>
      <c r="MM8" s="13"/>
      <c r="MN8" s="13"/>
      <c r="MO8" s="13"/>
      <c r="MP8" s="13"/>
      <c r="MQ8" s="13"/>
      <c r="MR8" s="13"/>
      <c r="MS8" s="13"/>
      <c r="MT8" s="13"/>
      <c r="MU8" s="13"/>
      <c r="MV8" s="13" t="s">
        <v>16</v>
      </c>
      <c r="MW8" s="13" t="s">
        <v>16</v>
      </c>
      <c r="MX8" s="13" t="s">
        <v>16</v>
      </c>
      <c r="MY8" s="13" t="s">
        <v>16</v>
      </c>
      <c r="MZ8" s="13" t="s">
        <v>16</v>
      </c>
      <c r="NA8" s="13"/>
      <c r="NB8" s="13"/>
      <c r="NC8" s="13"/>
      <c r="ND8" s="13"/>
      <c r="NE8" s="13"/>
      <c r="NF8" s="13"/>
      <c r="NG8" s="13"/>
      <c r="NH8" s="13"/>
    </row>
    <row r="9" spans="1:372" x14ac:dyDescent="0.2">
      <c r="A9" s="14">
        <v>4</v>
      </c>
      <c r="B9" s="15"/>
      <c r="C9" s="15"/>
      <c r="D9" s="16">
        <v>20</v>
      </c>
      <c r="E9" s="17" t="str">
        <f>IF(B9="","",SUMPRODUCT(($G9:$NH9="CO")*(YEAR(Planificare!$G$4:$NH$4)=An)*(WEEKDAY(Planificare!$G$4:$NH$4,2)&lt;6)*(COUNTIF(Sarbatori,Planificare!$G$4:$NH$4)=0)))</f>
        <v/>
      </c>
      <c r="F9" s="14" t="str">
        <f t="shared" si="18"/>
        <v/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  <c r="KO9" s="13"/>
      <c r="KP9" s="13"/>
      <c r="KQ9" s="13"/>
      <c r="KR9" s="13"/>
      <c r="KS9" s="13"/>
      <c r="KT9" s="13"/>
      <c r="KU9" s="13"/>
      <c r="KV9" s="13"/>
      <c r="KW9" s="13"/>
      <c r="KX9" s="13"/>
      <c r="KY9" s="13"/>
      <c r="KZ9" s="13"/>
      <c r="LA9" s="13"/>
      <c r="LB9" s="13"/>
      <c r="LC9" s="13"/>
      <c r="LD9" s="13"/>
      <c r="LE9" s="13"/>
      <c r="LF9" s="13"/>
      <c r="LG9" s="13"/>
      <c r="LH9" s="13"/>
      <c r="LI9" s="13"/>
      <c r="LJ9" s="13"/>
      <c r="LK9" s="13"/>
      <c r="LL9" s="13"/>
      <c r="LM9" s="13"/>
      <c r="LN9" s="13"/>
      <c r="LO9" s="13"/>
      <c r="LP9" s="13"/>
      <c r="LQ9" s="13"/>
      <c r="LR9" s="13"/>
      <c r="LS9" s="13"/>
      <c r="LT9" s="13"/>
      <c r="LU9" s="13"/>
      <c r="LV9" s="13"/>
      <c r="LW9" s="13"/>
      <c r="LX9" s="13"/>
      <c r="LY9" s="13"/>
      <c r="LZ9" s="13"/>
      <c r="MA9" s="13"/>
      <c r="MB9" s="13"/>
      <c r="MC9" s="13"/>
      <c r="MD9" s="13"/>
      <c r="ME9" s="13"/>
      <c r="MF9" s="13"/>
      <c r="MG9" s="13"/>
      <c r="MH9" s="13"/>
      <c r="MI9" s="13"/>
      <c r="MJ9" s="13"/>
      <c r="MK9" s="13"/>
      <c r="ML9" s="13"/>
      <c r="MM9" s="13"/>
      <c r="MN9" s="13"/>
      <c r="MO9" s="13"/>
      <c r="MP9" s="13"/>
      <c r="MQ9" s="13"/>
      <c r="MR9" s="13"/>
      <c r="MS9" s="13"/>
      <c r="MT9" s="13"/>
      <c r="MU9" s="13"/>
      <c r="MV9" s="13"/>
      <c r="MW9" s="13"/>
      <c r="MX9" s="13"/>
      <c r="MY9" s="13"/>
      <c r="MZ9" s="13"/>
      <c r="NA9" s="13"/>
      <c r="NB9" s="13"/>
      <c r="NC9" s="13"/>
      <c r="ND9" s="13"/>
      <c r="NE9" s="13"/>
      <c r="NF9" s="13"/>
      <c r="NG9" s="13"/>
      <c r="NH9" s="13"/>
    </row>
    <row r="10" spans="1:372" x14ac:dyDescent="0.2">
      <c r="A10" s="14">
        <v>5</v>
      </c>
      <c r="B10" s="15"/>
      <c r="C10" s="15"/>
      <c r="D10" s="16">
        <v>20</v>
      </c>
      <c r="E10" s="17" t="str">
        <f>IF(B10="","",SUMPRODUCT(($G10:$NH10="CO")*(YEAR(Planificare!$G$4:$NH$4)=An)*(WEEKDAY(Planificare!$G$4:$NH$4,2)&lt;6)*(COUNTIF(Sarbatori,Planificare!$G$4:$NH$4)=0)))</f>
        <v/>
      </c>
      <c r="F10" s="14" t="str">
        <f t="shared" si="18"/>
        <v/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3"/>
      <c r="NH10" s="13"/>
    </row>
    <row r="11" spans="1:372" x14ac:dyDescent="0.2">
      <c r="A11" s="14">
        <v>6</v>
      </c>
      <c r="B11" s="15"/>
      <c r="C11" s="15"/>
      <c r="D11" s="16">
        <v>20</v>
      </c>
      <c r="E11" s="17" t="str">
        <f>IF(B11="","",SUMPRODUCT(($G11:$NH11="CO")*(YEAR(Planificare!$G$4:$NH$4)=An)*(WEEKDAY(Planificare!$G$4:$NH$4,2)&lt;6)*(COUNTIF(Sarbatori,Planificare!$G$4:$NH$4)=0)))</f>
        <v/>
      </c>
      <c r="F11" s="14" t="str">
        <f t="shared" si="18"/>
        <v/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  <c r="LE11" s="13"/>
      <c r="LF11" s="13"/>
      <c r="LG11" s="13"/>
      <c r="LH11" s="13"/>
      <c r="LI11" s="13"/>
      <c r="LJ11" s="13"/>
      <c r="LK11" s="13"/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13"/>
      <c r="LX11" s="13"/>
      <c r="LY11" s="13"/>
      <c r="LZ11" s="13"/>
      <c r="MA11" s="13"/>
      <c r="MB11" s="13"/>
      <c r="MC11" s="13"/>
      <c r="MD11" s="13"/>
      <c r="ME11" s="13"/>
      <c r="MF11" s="13"/>
      <c r="MG11" s="13"/>
      <c r="MH11" s="13"/>
      <c r="MI11" s="13"/>
      <c r="MJ11" s="13"/>
      <c r="MK11" s="13"/>
      <c r="ML11" s="13"/>
      <c r="MM11" s="13"/>
      <c r="MN11" s="13"/>
      <c r="MO11" s="13"/>
      <c r="MP11" s="13"/>
      <c r="MQ11" s="13"/>
      <c r="MR11" s="13"/>
      <c r="MS11" s="13"/>
      <c r="MT11" s="13"/>
      <c r="MU11" s="13"/>
      <c r="MV11" s="13"/>
      <c r="MW11" s="13"/>
      <c r="MX11" s="13"/>
      <c r="MY11" s="13"/>
      <c r="MZ11" s="13"/>
      <c r="NA11" s="13"/>
      <c r="NB11" s="13"/>
      <c r="NC11" s="13"/>
      <c r="ND11" s="13"/>
      <c r="NE11" s="13"/>
      <c r="NF11" s="13"/>
      <c r="NG11" s="13"/>
      <c r="NH11" s="13"/>
    </row>
    <row r="12" spans="1:372" x14ac:dyDescent="0.2">
      <c r="A12" s="14">
        <v>7</v>
      </c>
      <c r="B12" s="15"/>
      <c r="C12" s="15"/>
      <c r="D12" s="16">
        <v>20</v>
      </c>
      <c r="E12" s="17" t="str">
        <f>IF(B12="","",SUMPRODUCT(($G12:$NH12="CO")*(YEAR(Planificare!$G$4:$NH$4)=An)*(WEEKDAY(Planificare!$G$4:$NH$4,2)&lt;6)*(COUNTIF(Sarbatori,Planificare!$G$4:$NH$4)=0)))</f>
        <v/>
      </c>
      <c r="F12" s="14" t="str">
        <f t="shared" si="18"/>
        <v/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  <c r="KO12" s="13"/>
      <c r="KP12" s="13"/>
      <c r="KQ12" s="13"/>
      <c r="KR12" s="13"/>
      <c r="KS12" s="13"/>
      <c r="KT12" s="13"/>
      <c r="KU12" s="13"/>
      <c r="KV12" s="13"/>
      <c r="KW12" s="13"/>
      <c r="KX12" s="13"/>
      <c r="KY12" s="13"/>
      <c r="KZ12" s="13"/>
      <c r="LA12" s="13"/>
      <c r="LB12" s="13"/>
      <c r="LC12" s="13"/>
      <c r="LD12" s="13"/>
      <c r="LE12" s="13"/>
      <c r="LF12" s="13"/>
      <c r="LG12" s="13"/>
      <c r="LH12" s="13"/>
      <c r="LI12" s="13"/>
      <c r="LJ12" s="13"/>
      <c r="LK12" s="13"/>
      <c r="LL12" s="13"/>
      <c r="LM12" s="13"/>
      <c r="LN12" s="13"/>
      <c r="LO12" s="13"/>
      <c r="LP12" s="13"/>
      <c r="LQ12" s="13"/>
      <c r="LR12" s="13"/>
      <c r="LS12" s="13"/>
      <c r="LT12" s="13"/>
      <c r="LU12" s="13"/>
      <c r="LV12" s="13"/>
      <c r="LW12" s="13"/>
      <c r="LX12" s="13"/>
      <c r="LY12" s="13"/>
      <c r="LZ12" s="13"/>
      <c r="MA12" s="13"/>
      <c r="MB12" s="13"/>
      <c r="MC12" s="13"/>
      <c r="MD12" s="13"/>
      <c r="ME12" s="13"/>
      <c r="MF12" s="13"/>
      <c r="MG12" s="13"/>
      <c r="MH12" s="13"/>
      <c r="MI12" s="13"/>
      <c r="MJ12" s="13"/>
      <c r="MK12" s="13"/>
      <c r="ML12" s="13"/>
      <c r="MM12" s="13"/>
      <c r="MN12" s="13"/>
      <c r="MO12" s="13"/>
      <c r="MP12" s="13"/>
      <c r="MQ12" s="13"/>
      <c r="MR12" s="13"/>
      <c r="MS12" s="13"/>
      <c r="MT12" s="13"/>
      <c r="MU12" s="13"/>
      <c r="MV12" s="13"/>
      <c r="MW12" s="13"/>
      <c r="MX12" s="13"/>
      <c r="MY12" s="13"/>
      <c r="MZ12" s="13"/>
      <c r="NA12" s="13"/>
      <c r="NB12" s="13"/>
      <c r="NC12" s="13"/>
      <c r="ND12" s="13"/>
      <c r="NE12" s="13"/>
      <c r="NF12" s="13"/>
      <c r="NG12" s="13"/>
      <c r="NH12" s="13"/>
    </row>
    <row r="13" spans="1:372" x14ac:dyDescent="0.2">
      <c r="A13" s="14">
        <v>8</v>
      </c>
      <c r="B13" s="15"/>
      <c r="C13" s="15"/>
      <c r="D13" s="16">
        <v>20</v>
      </c>
      <c r="E13" s="17" t="str">
        <f>IF(B13="","",SUMPRODUCT(($G13:$NH13="CO")*(YEAR(Planificare!$G$4:$NH$4)=An)*(WEEKDAY(Planificare!$G$4:$NH$4,2)&lt;6)*(COUNTIF(Sarbatori,Planificare!$G$4:$NH$4)=0)))</f>
        <v/>
      </c>
      <c r="F13" s="14" t="str">
        <f t="shared" si="18"/>
        <v/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</row>
    <row r="14" spans="1:372" x14ac:dyDescent="0.2">
      <c r="A14" s="14">
        <v>9</v>
      </c>
      <c r="B14" s="15"/>
      <c r="C14" s="15"/>
      <c r="D14" s="16">
        <v>20</v>
      </c>
      <c r="E14" s="17" t="str">
        <f>IF(B14="","",SUMPRODUCT(($G14:$NH14="CO")*(YEAR(Planificare!$G$4:$NH$4)=An)*(WEEKDAY(Planificare!$G$4:$NH$4,2)&lt;6)*(COUNTIF(Sarbatori,Planificare!$G$4:$NH$4)=0)))</f>
        <v/>
      </c>
      <c r="F14" s="14" t="str">
        <f t="shared" si="18"/>
        <v/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3"/>
      <c r="NH14" s="13"/>
    </row>
    <row r="15" spans="1:372" x14ac:dyDescent="0.2">
      <c r="A15" s="14">
        <v>10</v>
      </c>
      <c r="B15" s="15"/>
      <c r="C15" s="15"/>
      <c r="D15" s="16">
        <v>20</v>
      </c>
      <c r="E15" s="17" t="str">
        <f>IF(B15="","",SUMPRODUCT(($G15:$NH15="CO")*(YEAR(Planificare!$G$4:$NH$4)=An)*(WEEKDAY(Planificare!$G$4:$NH$4,2)&lt;6)*(COUNTIF(Sarbatori,Planificare!$G$4:$NH$4)=0)))</f>
        <v/>
      </c>
      <c r="F15" s="14" t="str">
        <f t="shared" si="18"/>
        <v/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  <c r="KO15" s="13"/>
      <c r="KP15" s="13"/>
      <c r="KQ15" s="13"/>
      <c r="KR15" s="13"/>
      <c r="KS15" s="13"/>
      <c r="KT15" s="13"/>
      <c r="KU15" s="13"/>
      <c r="KV15" s="13"/>
      <c r="KW15" s="13"/>
      <c r="KX15" s="13"/>
      <c r="KY15" s="13"/>
      <c r="KZ15" s="13"/>
      <c r="LA15" s="13"/>
      <c r="LB15" s="13"/>
      <c r="LC15" s="13"/>
      <c r="LD15" s="13"/>
      <c r="LE15" s="13"/>
      <c r="LF15" s="13"/>
      <c r="LG15" s="13"/>
      <c r="LH15" s="13"/>
      <c r="LI15" s="13"/>
      <c r="LJ15" s="13"/>
      <c r="LK15" s="13"/>
      <c r="LL15" s="13"/>
      <c r="LM15" s="13"/>
      <c r="LN15" s="13"/>
      <c r="LO15" s="13"/>
      <c r="LP15" s="13"/>
      <c r="LQ15" s="13"/>
      <c r="LR15" s="13"/>
      <c r="LS15" s="13"/>
      <c r="LT15" s="13"/>
      <c r="LU15" s="13"/>
      <c r="LV15" s="13"/>
      <c r="LW15" s="13"/>
      <c r="LX15" s="13"/>
      <c r="LY15" s="13"/>
      <c r="LZ15" s="13"/>
      <c r="MA15" s="13"/>
      <c r="MB15" s="13"/>
      <c r="MC15" s="13"/>
      <c r="MD15" s="13"/>
      <c r="ME15" s="13"/>
      <c r="MF15" s="13"/>
      <c r="MG15" s="13"/>
      <c r="MH15" s="13"/>
      <c r="MI15" s="13"/>
      <c r="MJ15" s="13"/>
      <c r="MK15" s="13"/>
      <c r="ML15" s="13"/>
      <c r="MM15" s="13"/>
      <c r="MN15" s="13"/>
      <c r="MO15" s="13"/>
      <c r="MP15" s="13"/>
      <c r="MQ15" s="13"/>
      <c r="MR15" s="13"/>
      <c r="MS15" s="13"/>
      <c r="MT15" s="13"/>
      <c r="MU15" s="13"/>
      <c r="MV15" s="13"/>
      <c r="MW15" s="13"/>
      <c r="MX15" s="13"/>
      <c r="MY15" s="13"/>
      <c r="MZ15" s="13"/>
      <c r="NA15" s="13"/>
      <c r="NB15" s="13"/>
      <c r="NC15" s="13"/>
      <c r="ND15" s="13"/>
      <c r="NE15" s="13"/>
      <c r="NF15" s="13"/>
      <c r="NG15" s="13"/>
      <c r="NH15" s="13"/>
    </row>
    <row r="16" spans="1:372" x14ac:dyDescent="0.2">
      <c r="A16" s="14">
        <v>11</v>
      </c>
      <c r="B16" s="15"/>
      <c r="C16" s="15"/>
      <c r="D16" s="16">
        <v>20</v>
      </c>
      <c r="E16" s="17" t="str">
        <f>IF(B16="","",SUMPRODUCT(($G16:$NH16="CO")*(YEAR(Planificare!$G$4:$NH$4)=An)*(WEEKDAY(Planificare!$G$4:$NH$4,2)&lt;6)*(COUNTIF(Sarbatori,Planificare!$G$4:$NH$4)=0)))</f>
        <v/>
      </c>
      <c r="F16" s="14" t="str">
        <f t="shared" si="18"/>
        <v/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/>
      <c r="KR16" s="13"/>
      <c r="KS16" s="13"/>
      <c r="KT16" s="13"/>
      <c r="KU16" s="13"/>
      <c r="KV16" s="13"/>
      <c r="KW16" s="13"/>
      <c r="KX16" s="13"/>
      <c r="KY16" s="13"/>
      <c r="KZ16" s="13"/>
      <c r="LA16" s="13"/>
      <c r="LB16" s="13"/>
      <c r="LC16" s="13"/>
      <c r="LD16" s="13"/>
      <c r="LE16" s="13"/>
      <c r="LF16" s="13"/>
      <c r="LG16" s="13"/>
      <c r="LH16" s="13"/>
      <c r="LI16" s="13"/>
      <c r="LJ16" s="13"/>
      <c r="LK16" s="13"/>
      <c r="LL16" s="13"/>
      <c r="LM16" s="13"/>
      <c r="LN16" s="13"/>
      <c r="LO16" s="13"/>
      <c r="LP16" s="13"/>
      <c r="LQ16" s="13"/>
      <c r="LR16" s="13"/>
      <c r="LS16" s="13"/>
      <c r="LT16" s="13"/>
      <c r="LU16" s="13"/>
      <c r="LV16" s="13"/>
      <c r="LW16" s="13"/>
      <c r="LX16" s="13"/>
      <c r="LY16" s="13"/>
      <c r="LZ16" s="13"/>
      <c r="MA16" s="13"/>
      <c r="MB16" s="13"/>
      <c r="MC16" s="13"/>
      <c r="MD16" s="13"/>
      <c r="ME16" s="13"/>
      <c r="MF16" s="13"/>
      <c r="MG16" s="13"/>
      <c r="MH16" s="13"/>
      <c r="MI16" s="13"/>
      <c r="MJ16" s="13"/>
      <c r="MK16" s="13"/>
      <c r="ML16" s="13"/>
      <c r="MM16" s="13"/>
      <c r="MN16" s="13"/>
      <c r="MO16" s="13"/>
      <c r="MP16" s="13"/>
      <c r="MQ16" s="13"/>
      <c r="MR16" s="13"/>
      <c r="MS16" s="13"/>
      <c r="MT16" s="13"/>
      <c r="MU16" s="13"/>
      <c r="MV16" s="13"/>
      <c r="MW16" s="13"/>
      <c r="MX16" s="13"/>
      <c r="MY16" s="13"/>
      <c r="MZ16" s="13"/>
      <c r="NA16" s="13"/>
      <c r="NB16" s="13"/>
      <c r="NC16" s="13"/>
      <c r="ND16" s="13"/>
      <c r="NE16" s="13"/>
      <c r="NF16" s="13"/>
      <c r="NG16" s="13"/>
      <c r="NH16" s="13"/>
    </row>
    <row r="17" spans="1:372" x14ac:dyDescent="0.2">
      <c r="A17" s="14">
        <v>12</v>
      </c>
      <c r="B17" s="15"/>
      <c r="C17" s="15"/>
      <c r="D17" s="16">
        <v>20</v>
      </c>
      <c r="E17" s="17" t="str">
        <f>IF(B17="","",SUMPRODUCT(($G17:$NH17="CO")*(YEAR(Planificare!$G$4:$NH$4)=An)*(WEEKDAY(Planificare!$G$4:$NH$4,2)&lt;6)*(COUNTIF(Sarbatori,Planificare!$G$4:$NH$4)=0)))</f>
        <v/>
      </c>
      <c r="F17" s="14" t="str">
        <f t="shared" si="18"/>
        <v/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  <c r="KO17" s="13"/>
      <c r="KP17" s="13"/>
      <c r="KQ17" s="13"/>
      <c r="KR17" s="13"/>
      <c r="KS17" s="13"/>
      <c r="KT17" s="13"/>
      <c r="KU17" s="13"/>
      <c r="KV17" s="13"/>
      <c r="KW17" s="13"/>
      <c r="KX17" s="13"/>
      <c r="KY17" s="13"/>
      <c r="KZ17" s="13"/>
      <c r="LA17" s="13"/>
      <c r="LB17" s="13"/>
      <c r="LC17" s="13"/>
      <c r="LD17" s="13"/>
      <c r="LE17" s="13"/>
      <c r="LF17" s="13"/>
      <c r="LG17" s="13"/>
      <c r="LH17" s="13"/>
      <c r="LI17" s="13"/>
      <c r="LJ17" s="13"/>
      <c r="LK17" s="13"/>
      <c r="LL17" s="13"/>
      <c r="LM17" s="13"/>
      <c r="LN17" s="13"/>
      <c r="LO17" s="13"/>
      <c r="LP17" s="13"/>
      <c r="LQ17" s="13"/>
      <c r="LR17" s="13"/>
      <c r="LS17" s="13"/>
      <c r="LT17" s="13"/>
      <c r="LU17" s="13"/>
      <c r="LV17" s="13"/>
      <c r="LW17" s="13"/>
      <c r="LX17" s="13"/>
      <c r="LY17" s="13"/>
      <c r="LZ17" s="13"/>
      <c r="MA17" s="13"/>
      <c r="MB17" s="13"/>
      <c r="MC17" s="13"/>
      <c r="MD17" s="13"/>
      <c r="ME17" s="13"/>
      <c r="MF17" s="13"/>
      <c r="MG17" s="13"/>
      <c r="MH17" s="13"/>
      <c r="MI17" s="13"/>
      <c r="MJ17" s="13"/>
      <c r="MK17" s="13"/>
      <c r="ML17" s="13"/>
      <c r="MM17" s="13"/>
      <c r="MN17" s="13"/>
      <c r="MO17" s="13"/>
      <c r="MP17" s="13"/>
      <c r="MQ17" s="13"/>
      <c r="MR17" s="13"/>
      <c r="MS17" s="13"/>
      <c r="MT17" s="13"/>
      <c r="MU17" s="13"/>
      <c r="MV17" s="13"/>
      <c r="MW17" s="13"/>
      <c r="MX17" s="13"/>
      <c r="MY17" s="13"/>
      <c r="MZ17" s="13"/>
      <c r="NA17" s="13"/>
      <c r="NB17" s="13"/>
      <c r="NC17" s="13"/>
      <c r="ND17" s="13"/>
      <c r="NE17" s="13"/>
      <c r="NF17" s="13"/>
      <c r="NG17" s="13"/>
      <c r="NH17" s="13"/>
    </row>
    <row r="18" spans="1:372" x14ac:dyDescent="0.2">
      <c r="A18" s="14">
        <v>13</v>
      </c>
      <c r="B18" s="15"/>
      <c r="C18" s="15"/>
      <c r="D18" s="16">
        <v>20</v>
      </c>
      <c r="E18" s="17" t="str">
        <f>IF(B18="","",SUMPRODUCT(($G18:$NH18="CO")*(YEAR(Planificare!$G$4:$NH$4)=An)*(WEEKDAY(Planificare!$G$4:$NH$4,2)&lt;6)*(COUNTIF(Sarbatori,Planificare!$G$4:$NH$4)=0)))</f>
        <v/>
      </c>
      <c r="F18" s="14" t="str">
        <f t="shared" si="18"/>
        <v/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/>
      <c r="LB18" s="13"/>
      <c r="LC18" s="13"/>
      <c r="LD18" s="13"/>
      <c r="LE18" s="13"/>
      <c r="LF18" s="13"/>
      <c r="LG18" s="13"/>
      <c r="LH18" s="13"/>
      <c r="LI18" s="13"/>
      <c r="LJ18" s="13"/>
      <c r="LK18" s="13"/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  <c r="LW18" s="13"/>
      <c r="LX18" s="13"/>
      <c r="LY18" s="13"/>
      <c r="LZ18" s="13"/>
      <c r="MA18" s="13"/>
      <c r="MB18" s="13"/>
      <c r="MC18" s="13"/>
      <c r="MD18" s="13"/>
      <c r="ME18" s="13"/>
      <c r="MF18" s="13"/>
      <c r="MG18" s="13"/>
      <c r="MH18" s="13"/>
      <c r="MI18" s="13"/>
      <c r="MJ18" s="13"/>
      <c r="MK18" s="13"/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/>
      <c r="ND18" s="13"/>
      <c r="NE18" s="13"/>
      <c r="NF18" s="13"/>
      <c r="NG18" s="13"/>
      <c r="NH18" s="13"/>
    </row>
    <row r="19" spans="1:372" x14ac:dyDescent="0.2">
      <c r="A19" s="14">
        <v>14</v>
      </c>
      <c r="B19" s="15"/>
      <c r="C19" s="15"/>
      <c r="D19" s="16">
        <v>20</v>
      </c>
      <c r="E19" s="17" t="str">
        <f>IF(B19="","",SUMPRODUCT(($G19:$NH19="CO")*(YEAR(Planificare!$G$4:$NH$4)=An)*(WEEKDAY(Planificare!$G$4:$NH$4,2)&lt;6)*(COUNTIF(Sarbatori,Planificare!$G$4:$NH$4)=0)))</f>
        <v/>
      </c>
      <c r="F19" s="14" t="str">
        <f t="shared" si="18"/>
        <v/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  <c r="MN19" s="13"/>
      <c r="MO19" s="13"/>
      <c r="MP19" s="13"/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/>
      <c r="NE19" s="13"/>
      <c r="NF19" s="13"/>
      <c r="NG19" s="13"/>
      <c r="NH19" s="13"/>
    </row>
    <row r="20" spans="1:372" x14ac:dyDescent="0.2">
      <c r="A20" s="14">
        <v>15</v>
      </c>
      <c r="B20" s="15"/>
      <c r="C20" s="15"/>
      <c r="D20" s="16">
        <v>20</v>
      </c>
      <c r="E20" s="17" t="str">
        <f>IF(B20="","",SUMPRODUCT(($G20:$NH20="CO")*(YEAR(Planificare!$G$4:$NH$4)=An)*(WEEKDAY(Planificare!$G$4:$NH$4,2)&lt;6)*(COUNTIF(Sarbatori,Planificare!$G$4:$NH$4)=0)))</f>
        <v/>
      </c>
      <c r="F20" s="14" t="str">
        <f t="shared" si="18"/>
        <v/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  <c r="LU20" s="13"/>
      <c r="LV20" s="13"/>
      <c r="LW20" s="13"/>
      <c r="LX20" s="13"/>
      <c r="LY20" s="13"/>
      <c r="LZ20" s="13"/>
      <c r="MA20" s="13"/>
      <c r="MB20" s="13"/>
      <c r="MC20" s="13"/>
      <c r="MD20" s="13"/>
      <c r="ME20" s="13"/>
      <c r="MF20" s="13"/>
      <c r="MG20" s="13"/>
      <c r="MH20" s="13"/>
      <c r="MI20" s="13"/>
      <c r="MJ20" s="13"/>
      <c r="MK20" s="13"/>
      <c r="ML20" s="13"/>
      <c r="MM20" s="13"/>
      <c r="MN20" s="13"/>
      <c r="MO20" s="13"/>
      <c r="MP20" s="13"/>
      <c r="MQ20" s="13"/>
      <c r="MR20" s="13"/>
      <c r="MS20" s="13"/>
      <c r="MT20" s="13"/>
      <c r="MU20" s="13"/>
      <c r="MV20" s="13"/>
      <c r="MW20" s="13"/>
      <c r="MX20" s="13"/>
      <c r="MY20" s="13"/>
      <c r="MZ20" s="13"/>
      <c r="NA20" s="13"/>
      <c r="NB20" s="13"/>
      <c r="NC20" s="13"/>
      <c r="ND20" s="13"/>
      <c r="NE20" s="13"/>
      <c r="NF20" s="13"/>
      <c r="NG20" s="13"/>
      <c r="NH20" s="13"/>
    </row>
    <row r="21" spans="1:372" x14ac:dyDescent="0.2">
      <c r="A21" s="14">
        <v>16</v>
      </c>
      <c r="B21" s="15"/>
      <c r="C21" s="15"/>
      <c r="D21" s="16">
        <v>20</v>
      </c>
      <c r="E21" s="17" t="str">
        <f>IF(B21="","",SUMPRODUCT(($G21:$NH21="CO")*(YEAR(Planificare!$G$4:$NH$4)=An)*(WEEKDAY(Planificare!$G$4:$NH$4,2)&lt;6)*(COUNTIF(Sarbatori,Planificare!$G$4:$NH$4)=0)))</f>
        <v/>
      </c>
      <c r="F21" s="14" t="str">
        <f t="shared" si="18"/>
        <v/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13"/>
      <c r="LO21" s="13"/>
      <c r="LP21" s="13"/>
      <c r="LQ21" s="13"/>
      <c r="LR21" s="13"/>
      <c r="LS21" s="13"/>
      <c r="LT21" s="13"/>
      <c r="LU21" s="13"/>
      <c r="LV21" s="13"/>
      <c r="LW21" s="13"/>
      <c r="LX21" s="13"/>
      <c r="LY21" s="13"/>
      <c r="LZ21" s="13"/>
      <c r="MA21" s="13"/>
      <c r="MB21" s="13"/>
      <c r="MC21" s="13"/>
      <c r="MD21" s="13"/>
      <c r="ME21" s="13"/>
      <c r="MF21" s="13"/>
      <c r="MG21" s="13"/>
      <c r="MH21" s="13"/>
      <c r="MI21" s="13"/>
      <c r="MJ21" s="13"/>
      <c r="MK21" s="13"/>
      <c r="ML21" s="13"/>
      <c r="MM21" s="13"/>
      <c r="MN21" s="13"/>
      <c r="MO21" s="13"/>
      <c r="MP21" s="13"/>
      <c r="MQ21" s="13"/>
      <c r="MR21" s="13"/>
      <c r="MS21" s="13"/>
      <c r="MT21" s="13"/>
      <c r="MU21" s="13"/>
      <c r="MV21" s="13"/>
      <c r="MW21" s="13"/>
      <c r="MX21" s="13"/>
      <c r="MY21" s="13"/>
      <c r="MZ21" s="13"/>
      <c r="NA21" s="13"/>
      <c r="NB21" s="13"/>
      <c r="NC21" s="13"/>
      <c r="ND21" s="13"/>
      <c r="NE21" s="13"/>
      <c r="NF21" s="13"/>
      <c r="NG21" s="13"/>
      <c r="NH21" s="13"/>
    </row>
    <row r="22" spans="1:372" x14ac:dyDescent="0.2">
      <c r="A22" s="14">
        <v>17</v>
      </c>
      <c r="B22" s="15"/>
      <c r="C22" s="15"/>
      <c r="D22" s="16">
        <v>20</v>
      </c>
      <c r="E22" s="17" t="str">
        <f>IF(B22="","",SUMPRODUCT(($G22:$NH22="CO")*(YEAR(Planificare!$G$4:$NH$4)=An)*(WEEKDAY(Planificare!$G$4:$NH$4,2)&lt;6)*(COUNTIF(Sarbatori,Planificare!$G$4:$NH$4)=0)))</f>
        <v/>
      </c>
      <c r="F22" s="14" t="str">
        <f t="shared" si="18"/>
        <v/>
      </c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/>
      <c r="LK22" s="13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13"/>
      <c r="LX22" s="13"/>
      <c r="LY22" s="13"/>
      <c r="LZ22" s="13"/>
      <c r="MA22" s="13"/>
      <c r="MB22" s="13"/>
      <c r="MC22" s="13"/>
      <c r="MD22" s="13"/>
      <c r="ME22" s="13"/>
      <c r="MF22" s="13"/>
      <c r="MG22" s="13"/>
      <c r="MH22" s="13"/>
      <c r="MI22" s="13"/>
      <c r="MJ22" s="13"/>
      <c r="MK22" s="13"/>
      <c r="ML22" s="13"/>
      <c r="MM22" s="13"/>
      <c r="MN22" s="13"/>
      <c r="MO22" s="13"/>
      <c r="MP22" s="13"/>
      <c r="MQ22" s="13"/>
      <c r="MR22" s="13"/>
      <c r="MS22" s="13"/>
      <c r="MT22" s="13"/>
      <c r="MU22" s="13"/>
      <c r="MV22" s="13"/>
      <c r="MW22" s="13"/>
      <c r="MX22" s="13"/>
      <c r="MY22" s="13"/>
      <c r="MZ22" s="13"/>
      <c r="NA22" s="13"/>
      <c r="NB22" s="13"/>
      <c r="NC22" s="13"/>
      <c r="ND22" s="13"/>
      <c r="NE22" s="13"/>
      <c r="NF22" s="13"/>
      <c r="NG22" s="13"/>
      <c r="NH22" s="13"/>
    </row>
    <row r="23" spans="1:372" x14ac:dyDescent="0.2">
      <c r="A23" s="14">
        <v>18</v>
      </c>
      <c r="B23" s="15"/>
      <c r="C23" s="15"/>
      <c r="D23" s="16">
        <v>20</v>
      </c>
      <c r="E23" s="17" t="str">
        <f>IF(B23="","",SUMPRODUCT(($G23:$NH23="CO")*(YEAR(Planificare!$G$4:$NH$4)=An)*(WEEKDAY(Planificare!$G$4:$NH$4,2)&lt;6)*(COUNTIF(Sarbatori,Planificare!$G$4:$NH$4)=0)))</f>
        <v/>
      </c>
      <c r="F23" s="14" t="str">
        <f t="shared" si="18"/>
        <v/>
      </c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3"/>
      <c r="LG23" s="13"/>
      <c r="LH23" s="13"/>
      <c r="LI23" s="13"/>
      <c r="LJ23" s="13"/>
      <c r="LK23" s="13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13"/>
      <c r="LX23" s="13"/>
      <c r="LY23" s="13"/>
      <c r="LZ23" s="13"/>
      <c r="MA23" s="13"/>
      <c r="MB23" s="13"/>
      <c r="MC23" s="13"/>
      <c r="MD23" s="13"/>
      <c r="ME23" s="13"/>
      <c r="MF23" s="13"/>
      <c r="MG23" s="13"/>
      <c r="MH23" s="13"/>
      <c r="MI23" s="13"/>
      <c r="MJ23" s="13"/>
      <c r="MK23" s="13"/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/>
      <c r="NE23" s="13"/>
      <c r="NF23" s="13"/>
      <c r="NG23" s="13"/>
      <c r="NH23" s="13"/>
    </row>
    <row r="24" spans="1:372" x14ac:dyDescent="0.2">
      <c r="A24" s="14">
        <v>19</v>
      </c>
      <c r="B24" s="15"/>
      <c r="C24" s="15"/>
      <c r="D24" s="16">
        <v>20</v>
      </c>
      <c r="E24" s="17" t="str">
        <f>IF(B24="","",SUMPRODUCT(($G24:$NH24="CO")*(YEAR(Planificare!$G$4:$NH$4)=An)*(WEEKDAY(Planificare!$G$4:$NH$4,2)&lt;6)*(COUNTIF(Sarbatori,Planificare!$G$4:$NH$4)=0)))</f>
        <v/>
      </c>
      <c r="F24" s="14" t="str">
        <f t="shared" si="18"/>
        <v/>
      </c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  <c r="KO24" s="13"/>
      <c r="KP24" s="13"/>
      <c r="KQ24" s="13"/>
      <c r="KR24" s="13"/>
      <c r="KS24" s="13"/>
      <c r="KT24" s="13"/>
      <c r="KU24" s="13"/>
      <c r="KV24" s="13"/>
      <c r="KW24" s="13"/>
      <c r="KX24" s="13"/>
      <c r="KY24" s="13"/>
      <c r="KZ24" s="13"/>
      <c r="LA24" s="13"/>
      <c r="LB24" s="13"/>
      <c r="LC24" s="13"/>
      <c r="LD24" s="13"/>
      <c r="LE24" s="13"/>
      <c r="LF24" s="13"/>
      <c r="LG24" s="13"/>
      <c r="LH24" s="13"/>
      <c r="LI24" s="13"/>
      <c r="LJ24" s="13"/>
      <c r="LK24" s="13"/>
      <c r="LL24" s="13"/>
      <c r="LM24" s="13"/>
      <c r="LN24" s="13"/>
      <c r="LO24" s="13"/>
      <c r="LP24" s="13"/>
      <c r="LQ24" s="13"/>
      <c r="LR24" s="13"/>
      <c r="LS24" s="13"/>
      <c r="LT24" s="13"/>
      <c r="LU24" s="13"/>
      <c r="LV24" s="13"/>
      <c r="LW24" s="13"/>
      <c r="LX24" s="13"/>
      <c r="LY24" s="13"/>
      <c r="LZ24" s="13"/>
      <c r="MA24" s="13"/>
      <c r="MB24" s="13"/>
      <c r="MC24" s="13"/>
      <c r="MD24" s="13"/>
      <c r="ME24" s="13"/>
      <c r="MF24" s="13"/>
      <c r="MG24" s="13"/>
      <c r="MH24" s="13"/>
      <c r="MI24" s="13"/>
      <c r="MJ24" s="13"/>
      <c r="MK24" s="13"/>
      <c r="ML24" s="13"/>
      <c r="MM24" s="13"/>
      <c r="MN24" s="13"/>
      <c r="MO24" s="13"/>
      <c r="MP24" s="13"/>
      <c r="MQ24" s="13"/>
      <c r="MR24" s="13"/>
      <c r="MS24" s="13"/>
      <c r="MT24" s="13"/>
      <c r="MU24" s="13"/>
      <c r="MV24" s="13"/>
      <c r="MW24" s="13"/>
      <c r="MX24" s="13"/>
      <c r="MY24" s="13"/>
      <c r="MZ24" s="13"/>
      <c r="NA24" s="13"/>
      <c r="NB24" s="13"/>
      <c r="NC24" s="13"/>
      <c r="ND24" s="13"/>
      <c r="NE24" s="13"/>
      <c r="NF24" s="13"/>
      <c r="NG24" s="13"/>
      <c r="NH24" s="13"/>
    </row>
    <row r="25" spans="1:372" x14ac:dyDescent="0.2">
      <c r="A25" s="14">
        <v>20</v>
      </c>
      <c r="B25" s="15"/>
      <c r="C25" s="15"/>
      <c r="D25" s="16">
        <v>20</v>
      </c>
      <c r="E25" s="17" t="str">
        <f>IF(B25="","",SUMPRODUCT(($G25:$NH25="CO")*(YEAR(Planificare!$G$4:$NH$4)=An)*(WEEKDAY(Planificare!$G$4:$NH$4,2)&lt;6)*(COUNTIF(Sarbatori,Planificare!$G$4:$NH$4)=0)))</f>
        <v/>
      </c>
      <c r="F25" s="14" t="str">
        <f t="shared" si="18"/>
        <v/>
      </c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/>
      <c r="KZ25" s="13"/>
      <c r="LA25" s="13"/>
      <c r="LB25" s="13"/>
      <c r="LC25" s="13"/>
      <c r="LD25" s="13"/>
      <c r="LE25" s="13"/>
      <c r="LF25" s="13"/>
      <c r="LG25" s="13"/>
      <c r="LH25" s="13"/>
      <c r="LI25" s="13"/>
      <c r="LJ25" s="13"/>
      <c r="LK25" s="13"/>
      <c r="LL25" s="13"/>
      <c r="LM25" s="13"/>
      <c r="LN25" s="13"/>
      <c r="LO25" s="13"/>
      <c r="LP25" s="13"/>
      <c r="LQ25" s="13"/>
      <c r="LR25" s="13"/>
      <c r="LS25" s="13"/>
      <c r="LT25" s="13"/>
      <c r="LU25" s="13"/>
      <c r="LV25" s="13"/>
      <c r="LW25" s="13"/>
      <c r="LX25" s="13"/>
      <c r="LY25" s="13"/>
      <c r="LZ25" s="13"/>
      <c r="MA25" s="13"/>
      <c r="MB25" s="13"/>
      <c r="MC25" s="13"/>
      <c r="MD25" s="13"/>
      <c r="ME25" s="13"/>
      <c r="MF25" s="13"/>
      <c r="MG25" s="13"/>
      <c r="MH25" s="13"/>
      <c r="MI25" s="13"/>
      <c r="MJ25" s="13"/>
      <c r="MK25" s="13"/>
      <c r="ML25" s="13"/>
      <c r="MM25" s="13"/>
      <c r="MN25" s="13"/>
      <c r="MO25" s="13"/>
      <c r="MP25" s="13"/>
      <c r="MQ25" s="13"/>
      <c r="MR25" s="13"/>
      <c r="MS25" s="13"/>
      <c r="MT25" s="13"/>
      <c r="MU25" s="13"/>
      <c r="MV25" s="13"/>
      <c r="MW25" s="13"/>
      <c r="MX25" s="13"/>
      <c r="MY25" s="13"/>
      <c r="MZ25" s="13"/>
      <c r="NA25" s="13"/>
      <c r="NB25" s="13"/>
      <c r="NC25" s="13"/>
      <c r="ND25" s="13"/>
      <c r="NE25" s="13"/>
      <c r="NF25" s="13"/>
      <c r="NG25" s="13"/>
      <c r="NH25" s="13"/>
    </row>
    <row r="26" spans="1:372" x14ac:dyDescent="0.2">
      <c r="A26" s="14">
        <v>21</v>
      </c>
      <c r="B26" s="15"/>
      <c r="C26" s="15"/>
      <c r="D26" s="16">
        <v>20</v>
      </c>
      <c r="E26" s="17" t="str">
        <f>IF(B26="","",SUMPRODUCT(($G26:$NH26="CO")*(YEAR(Planificare!$G$4:$NH$4)=An)*(WEEKDAY(Planificare!$G$4:$NH$4,2)&lt;6)*(COUNTIF(Sarbatori,Planificare!$G$4:$NH$4)=0)))</f>
        <v/>
      </c>
      <c r="F26" s="14" t="str">
        <f t="shared" si="18"/>
        <v/>
      </c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  <c r="KO26" s="13"/>
      <c r="KP26" s="13"/>
      <c r="KQ26" s="13"/>
      <c r="KR26" s="13"/>
      <c r="KS26" s="13"/>
      <c r="KT26" s="13"/>
      <c r="KU26" s="13"/>
      <c r="KV26" s="13"/>
      <c r="KW26" s="13"/>
      <c r="KX26" s="13"/>
      <c r="KY26" s="13"/>
      <c r="KZ26" s="13"/>
      <c r="LA26" s="13"/>
      <c r="LB26" s="13"/>
      <c r="LC26" s="13"/>
      <c r="LD26" s="13"/>
      <c r="LE26" s="13"/>
      <c r="LF26" s="13"/>
      <c r="LG26" s="13"/>
      <c r="LH26" s="13"/>
      <c r="LI26" s="13"/>
      <c r="LJ26" s="13"/>
      <c r="LK26" s="13"/>
      <c r="LL26" s="13"/>
      <c r="LM26" s="13"/>
      <c r="LN26" s="13"/>
      <c r="LO26" s="13"/>
      <c r="LP26" s="13"/>
      <c r="LQ26" s="13"/>
      <c r="LR26" s="13"/>
      <c r="LS26" s="13"/>
      <c r="LT26" s="13"/>
      <c r="LU26" s="13"/>
      <c r="LV26" s="13"/>
      <c r="LW26" s="13"/>
      <c r="LX26" s="13"/>
      <c r="LY26" s="13"/>
      <c r="LZ26" s="13"/>
      <c r="MA26" s="13"/>
      <c r="MB26" s="13"/>
      <c r="MC26" s="13"/>
      <c r="MD26" s="13"/>
      <c r="ME26" s="13"/>
      <c r="MF26" s="13"/>
      <c r="MG26" s="13"/>
      <c r="MH26" s="13"/>
      <c r="MI26" s="13"/>
      <c r="MJ26" s="13"/>
      <c r="MK26" s="13"/>
      <c r="ML26" s="13"/>
      <c r="MM26" s="13"/>
      <c r="MN26" s="13"/>
      <c r="MO26" s="13"/>
      <c r="MP26" s="13"/>
      <c r="MQ26" s="13"/>
      <c r="MR26" s="13"/>
      <c r="MS26" s="13"/>
      <c r="MT26" s="13"/>
      <c r="MU26" s="13"/>
      <c r="MV26" s="13"/>
      <c r="MW26" s="13"/>
      <c r="MX26" s="13"/>
      <c r="MY26" s="13"/>
      <c r="MZ26" s="13"/>
      <c r="NA26" s="13"/>
      <c r="NB26" s="13"/>
      <c r="NC26" s="13"/>
      <c r="ND26" s="13"/>
      <c r="NE26" s="13"/>
      <c r="NF26" s="13"/>
      <c r="NG26" s="13"/>
      <c r="NH26" s="13"/>
    </row>
    <row r="27" spans="1:372" x14ac:dyDescent="0.2">
      <c r="A27" s="14">
        <v>22</v>
      </c>
      <c r="B27" s="15"/>
      <c r="C27" s="15"/>
      <c r="D27" s="16">
        <v>20</v>
      </c>
      <c r="E27" s="17" t="str">
        <f>IF(B27="","",SUMPRODUCT(($G27:$NH27="CO")*(YEAR(Planificare!$G$4:$NH$4)=An)*(WEEKDAY(Planificare!$G$4:$NH$4,2)&lt;6)*(COUNTIF(Sarbatori,Planificare!$G$4:$NH$4)=0)))</f>
        <v/>
      </c>
      <c r="F27" s="14" t="str">
        <f t="shared" si="18"/>
        <v/>
      </c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/>
      <c r="LB27" s="13"/>
      <c r="LC27" s="13"/>
      <c r="LD27" s="13"/>
      <c r="LE27" s="13"/>
      <c r="LF27" s="13"/>
      <c r="LG27" s="13"/>
      <c r="LH27" s="13"/>
      <c r="LI27" s="13"/>
      <c r="LJ27" s="13"/>
      <c r="LK27" s="13"/>
      <c r="LL27" s="13"/>
      <c r="LM27" s="13"/>
      <c r="LN27" s="13"/>
      <c r="LO27" s="13"/>
      <c r="LP27" s="13"/>
      <c r="LQ27" s="13"/>
      <c r="LR27" s="13"/>
      <c r="LS27" s="13"/>
      <c r="LT27" s="13"/>
      <c r="LU27" s="13"/>
      <c r="LV27" s="13"/>
      <c r="LW27" s="13"/>
      <c r="LX27" s="13"/>
      <c r="LY27" s="13"/>
      <c r="LZ27" s="13"/>
      <c r="MA27" s="13"/>
      <c r="MB27" s="13"/>
      <c r="MC27" s="13"/>
      <c r="MD27" s="13"/>
      <c r="ME27" s="13"/>
      <c r="MF27" s="13"/>
      <c r="MG27" s="13"/>
      <c r="MH27" s="13"/>
      <c r="MI27" s="13"/>
      <c r="MJ27" s="13"/>
      <c r="MK27" s="13"/>
      <c r="ML27" s="13"/>
      <c r="MM27" s="13"/>
      <c r="MN27" s="13"/>
      <c r="MO27" s="13"/>
      <c r="MP27" s="13"/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13"/>
      <c r="NC27" s="13"/>
      <c r="ND27" s="13"/>
      <c r="NE27" s="13"/>
      <c r="NF27" s="13"/>
      <c r="NG27" s="13"/>
      <c r="NH27" s="13"/>
    </row>
    <row r="28" spans="1:372" x14ac:dyDescent="0.2">
      <c r="A28" s="14">
        <v>23</v>
      </c>
      <c r="B28" s="15"/>
      <c r="C28" s="15"/>
      <c r="D28" s="16">
        <v>20</v>
      </c>
      <c r="E28" s="17" t="str">
        <f>IF(B28="","",SUMPRODUCT(($G28:$NH28="CO")*(YEAR(Planificare!$G$4:$NH$4)=An)*(WEEKDAY(Planificare!$G$4:$NH$4,2)&lt;6)*(COUNTIF(Sarbatori,Planificare!$G$4:$NH$4)=0)))</f>
        <v/>
      </c>
      <c r="F28" s="14" t="str">
        <f t="shared" si="18"/>
        <v/>
      </c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  <c r="KO28" s="13"/>
      <c r="KP28" s="13"/>
      <c r="KQ28" s="13"/>
      <c r="KR28" s="13"/>
      <c r="KS28" s="13"/>
      <c r="KT28" s="13"/>
      <c r="KU28" s="13"/>
      <c r="KV28" s="13"/>
      <c r="KW28" s="13"/>
      <c r="KX28" s="13"/>
      <c r="KY28" s="13"/>
      <c r="KZ28" s="13"/>
      <c r="LA28" s="13"/>
      <c r="LB28" s="13"/>
      <c r="LC28" s="13"/>
      <c r="LD28" s="13"/>
      <c r="LE28" s="13"/>
      <c r="LF28" s="13"/>
      <c r="LG28" s="13"/>
      <c r="LH28" s="13"/>
      <c r="LI28" s="13"/>
      <c r="LJ28" s="13"/>
      <c r="LK28" s="13"/>
      <c r="LL28" s="13"/>
      <c r="LM28" s="13"/>
      <c r="LN28" s="13"/>
      <c r="LO28" s="13"/>
      <c r="LP28" s="13"/>
      <c r="LQ28" s="13"/>
      <c r="LR28" s="13"/>
      <c r="LS28" s="13"/>
      <c r="LT28" s="13"/>
      <c r="LU28" s="13"/>
      <c r="LV28" s="13"/>
      <c r="LW28" s="13"/>
      <c r="LX28" s="13"/>
      <c r="LY28" s="13"/>
      <c r="LZ28" s="13"/>
      <c r="MA28" s="13"/>
      <c r="MB28" s="13"/>
      <c r="MC28" s="13"/>
      <c r="MD28" s="13"/>
      <c r="ME28" s="13"/>
      <c r="MF28" s="13"/>
      <c r="MG28" s="13"/>
      <c r="MH28" s="13"/>
      <c r="MI28" s="13"/>
      <c r="MJ28" s="13"/>
      <c r="MK28" s="13"/>
      <c r="ML28" s="13"/>
      <c r="MM28" s="13"/>
      <c r="MN28" s="13"/>
      <c r="MO28" s="13"/>
      <c r="MP28" s="13"/>
      <c r="MQ28" s="13"/>
      <c r="MR28" s="13"/>
      <c r="MS28" s="13"/>
      <c r="MT28" s="13"/>
      <c r="MU28" s="13"/>
      <c r="MV28" s="13"/>
      <c r="MW28" s="13"/>
      <c r="MX28" s="13"/>
      <c r="MY28" s="13"/>
      <c r="MZ28" s="13"/>
      <c r="NA28" s="13"/>
      <c r="NB28" s="13"/>
      <c r="NC28" s="13"/>
      <c r="ND28" s="13"/>
      <c r="NE28" s="13"/>
      <c r="NF28" s="13"/>
      <c r="NG28" s="13"/>
      <c r="NH28" s="13"/>
    </row>
    <row r="29" spans="1:372" x14ac:dyDescent="0.2">
      <c r="A29" s="14">
        <v>24</v>
      </c>
      <c r="B29" s="15"/>
      <c r="C29" s="15"/>
      <c r="D29" s="16">
        <v>20</v>
      </c>
      <c r="E29" s="17" t="str">
        <f>IF(B29="","",SUMPRODUCT(($G29:$NH29="CO")*(YEAR(Planificare!$G$4:$NH$4)=An)*(WEEKDAY(Planificare!$G$4:$NH$4,2)&lt;6)*(COUNTIF(Sarbatori,Planificare!$G$4:$NH$4)=0)))</f>
        <v/>
      </c>
      <c r="F29" s="14" t="str">
        <f t="shared" si="18"/>
        <v/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13"/>
      <c r="LK29" s="13"/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13"/>
      <c r="LX29" s="13"/>
      <c r="LY29" s="13"/>
      <c r="LZ29" s="13"/>
      <c r="MA29" s="13"/>
      <c r="MB29" s="13"/>
      <c r="MC29" s="13"/>
      <c r="MD29" s="13"/>
      <c r="ME29" s="13"/>
      <c r="MF29" s="13"/>
      <c r="MG29" s="13"/>
      <c r="MH29" s="13"/>
      <c r="MI29" s="13"/>
      <c r="MJ29" s="13"/>
      <c r="MK29" s="13"/>
      <c r="ML29" s="13"/>
      <c r="MM29" s="13"/>
      <c r="MN29" s="13"/>
      <c r="MO29" s="13"/>
      <c r="MP29" s="13"/>
      <c r="MQ29" s="13"/>
      <c r="MR29" s="13"/>
      <c r="MS29" s="13"/>
      <c r="MT29" s="13"/>
      <c r="MU29" s="13"/>
      <c r="MV29" s="13"/>
      <c r="MW29" s="13"/>
      <c r="MX29" s="13"/>
      <c r="MY29" s="13"/>
      <c r="MZ29" s="13"/>
      <c r="NA29" s="13"/>
      <c r="NB29" s="13"/>
      <c r="NC29" s="13"/>
      <c r="ND29" s="13"/>
      <c r="NE29" s="13"/>
      <c r="NF29" s="13"/>
      <c r="NG29" s="13"/>
      <c r="NH29" s="13"/>
    </row>
    <row r="30" spans="1:372" x14ac:dyDescent="0.2">
      <c r="A30" s="14">
        <v>25</v>
      </c>
      <c r="B30" s="15"/>
      <c r="C30" s="15"/>
      <c r="D30" s="16">
        <v>20</v>
      </c>
      <c r="E30" s="17" t="str">
        <f>IF(B30="","",SUMPRODUCT(($G30:$NH30="CO")*(YEAR(Planificare!$G$4:$NH$4)=An)*(WEEKDAY(Planificare!$G$4:$NH$4,2)&lt;6)*(COUNTIF(Sarbatori,Planificare!$G$4:$NH$4)=0)))</f>
        <v/>
      </c>
      <c r="F30" s="14" t="str">
        <f t="shared" si="18"/>
        <v/>
      </c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  <c r="KO30" s="13"/>
      <c r="KP30" s="13"/>
      <c r="KQ30" s="13"/>
      <c r="KR30" s="13"/>
      <c r="KS30" s="13"/>
      <c r="KT30" s="13"/>
      <c r="KU30" s="13"/>
      <c r="KV30" s="13"/>
      <c r="KW30" s="13"/>
      <c r="KX30" s="13"/>
      <c r="KY30" s="13"/>
      <c r="KZ30" s="13"/>
      <c r="LA30" s="13"/>
      <c r="LB30" s="13"/>
      <c r="LC30" s="13"/>
      <c r="LD30" s="13"/>
      <c r="LE30" s="13"/>
      <c r="LF30" s="13"/>
      <c r="LG30" s="13"/>
      <c r="LH30" s="13"/>
      <c r="LI30" s="13"/>
      <c r="LJ30" s="13"/>
      <c r="LK30" s="13"/>
      <c r="LL30" s="13"/>
      <c r="LM30" s="13"/>
      <c r="LN30" s="13"/>
      <c r="LO30" s="13"/>
      <c r="LP30" s="13"/>
      <c r="LQ30" s="13"/>
      <c r="LR30" s="13"/>
      <c r="LS30" s="13"/>
      <c r="LT30" s="13"/>
      <c r="LU30" s="13"/>
      <c r="LV30" s="13"/>
      <c r="LW30" s="13"/>
      <c r="LX30" s="13"/>
      <c r="LY30" s="13"/>
      <c r="LZ30" s="13"/>
      <c r="MA30" s="13"/>
      <c r="MB30" s="13"/>
      <c r="MC30" s="13"/>
      <c r="MD30" s="13"/>
      <c r="ME30" s="13"/>
      <c r="MF30" s="13"/>
      <c r="MG30" s="13"/>
      <c r="MH30" s="13"/>
      <c r="MI30" s="13"/>
      <c r="MJ30" s="13"/>
      <c r="MK30" s="13"/>
      <c r="ML30" s="13"/>
      <c r="MM30" s="13"/>
      <c r="MN30" s="13"/>
      <c r="MO30" s="13"/>
      <c r="MP30" s="13"/>
      <c r="MQ30" s="13"/>
      <c r="MR30" s="13"/>
      <c r="MS30" s="13"/>
      <c r="MT30" s="13"/>
      <c r="MU30" s="13"/>
      <c r="MV30" s="13"/>
      <c r="MW30" s="13"/>
      <c r="MX30" s="13"/>
      <c r="MY30" s="13"/>
      <c r="MZ30" s="13"/>
      <c r="NA30" s="13"/>
      <c r="NB30" s="13"/>
      <c r="NC30" s="13"/>
      <c r="ND30" s="13"/>
      <c r="NE30" s="13"/>
      <c r="NF30" s="13"/>
      <c r="NG30" s="13"/>
      <c r="NH30" s="13"/>
    </row>
    <row r="31" spans="1:372" x14ac:dyDescent="0.2">
      <c r="A31" s="14">
        <v>26</v>
      </c>
      <c r="B31" s="15"/>
      <c r="C31" s="15"/>
      <c r="D31" s="16">
        <v>20</v>
      </c>
      <c r="E31" s="17" t="str">
        <f>IF(B31="","",SUMPRODUCT(($G31:$NH31="CO")*(YEAR(Planificare!$G$4:$NH$4)=An)*(WEEKDAY(Planificare!$G$4:$NH$4,2)&lt;6)*(COUNTIF(Sarbatori,Planificare!$G$4:$NH$4)=0)))</f>
        <v/>
      </c>
      <c r="F31" s="14" t="str">
        <f t="shared" si="18"/>
        <v/>
      </c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  <c r="KO31" s="13"/>
      <c r="KP31" s="13"/>
      <c r="KQ31" s="13"/>
      <c r="KR31" s="13"/>
      <c r="KS31" s="13"/>
      <c r="KT31" s="13"/>
      <c r="KU31" s="13"/>
      <c r="KV31" s="13"/>
      <c r="KW31" s="13"/>
      <c r="KX31" s="13"/>
      <c r="KY31" s="13"/>
      <c r="KZ31" s="13"/>
      <c r="LA31" s="13"/>
      <c r="LB31" s="13"/>
      <c r="LC31" s="13"/>
      <c r="LD31" s="13"/>
      <c r="LE31" s="13"/>
      <c r="LF31" s="13"/>
      <c r="LG31" s="13"/>
      <c r="LH31" s="13"/>
      <c r="LI31" s="13"/>
      <c r="LJ31" s="13"/>
      <c r="LK31" s="13"/>
      <c r="LL31" s="13"/>
      <c r="LM31" s="13"/>
      <c r="LN31" s="13"/>
      <c r="LO31" s="13"/>
      <c r="LP31" s="13"/>
      <c r="LQ31" s="13"/>
      <c r="LR31" s="13"/>
      <c r="LS31" s="13"/>
      <c r="LT31" s="13"/>
      <c r="LU31" s="13"/>
      <c r="LV31" s="13"/>
      <c r="LW31" s="13"/>
      <c r="LX31" s="13"/>
      <c r="LY31" s="13"/>
      <c r="LZ31" s="13"/>
      <c r="MA31" s="13"/>
      <c r="MB31" s="13"/>
      <c r="MC31" s="13"/>
      <c r="MD31" s="13"/>
      <c r="ME31" s="13"/>
      <c r="MF31" s="13"/>
      <c r="MG31" s="13"/>
      <c r="MH31" s="13"/>
      <c r="MI31" s="13"/>
      <c r="MJ31" s="13"/>
      <c r="MK31" s="13"/>
      <c r="ML31" s="13"/>
      <c r="MM31" s="13"/>
      <c r="MN31" s="13"/>
      <c r="MO31" s="13"/>
      <c r="MP31" s="13"/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13"/>
      <c r="NE31" s="13"/>
      <c r="NF31" s="13"/>
      <c r="NG31" s="13"/>
      <c r="NH31" s="13"/>
    </row>
    <row r="32" spans="1:372" x14ac:dyDescent="0.2">
      <c r="A32" s="14">
        <v>27</v>
      </c>
      <c r="B32" s="15"/>
      <c r="C32" s="15"/>
      <c r="D32" s="16">
        <v>20</v>
      </c>
      <c r="E32" s="17" t="str">
        <f>IF(B32="","",SUMPRODUCT(($G32:$NH32="CO")*(YEAR(Planificare!$G$4:$NH$4)=An)*(WEEKDAY(Planificare!$G$4:$NH$4,2)&lt;6)*(COUNTIF(Sarbatori,Planificare!$G$4:$NH$4)=0)))</f>
        <v/>
      </c>
      <c r="F32" s="14" t="str">
        <f t="shared" si="18"/>
        <v/>
      </c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  <c r="KO32" s="13"/>
      <c r="KP32" s="13"/>
      <c r="KQ32" s="13"/>
      <c r="KR32" s="13"/>
      <c r="KS32" s="13"/>
      <c r="KT32" s="13"/>
      <c r="KU32" s="13"/>
      <c r="KV32" s="13"/>
      <c r="KW32" s="13"/>
      <c r="KX32" s="13"/>
      <c r="KY32" s="13"/>
      <c r="KZ32" s="13"/>
      <c r="LA32" s="13"/>
      <c r="LB32" s="13"/>
      <c r="LC32" s="13"/>
      <c r="LD32" s="13"/>
      <c r="LE32" s="13"/>
      <c r="LF32" s="13"/>
      <c r="LG32" s="13"/>
      <c r="LH32" s="13"/>
      <c r="LI32" s="13"/>
      <c r="LJ32" s="13"/>
      <c r="LK32" s="13"/>
      <c r="LL32" s="13"/>
      <c r="LM32" s="13"/>
      <c r="LN32" s="13"/>
      <c r="LO32" s="13"/>
      <c r="LP32" s="13"/>
      <c r="LQ32" s="13"/>
      <c r="LR32" s="13"/>
      <c r="LS32" s="13"/>
      <c r="LT32" s="13"/>
      <c r="LU32" s="13"/>
      <c r="LV32" s="13"/>
      <c r="LW32" s="13"/>
      <c r="LX32" s="13"/>
      <c r="LY32" s="13"/>
      <c r="LZ32" s="13"/>
      <c r="MA32" s="13"/>
      <c r="MB32" s="13"/>
      <c r="MC32" s="13"/>
      <c r="MD32" s="13"/>
      <c r="ME32" s="13"/>
      <c r="MF32" s="13"/>
      <c r="MG32" s="13"/>
      <c r="MH32" s="13"/>
      <c r="MI32" s="13"/>
      <c r="MJ32" s="13"/>
      <c r="MK32" s="13"/>
      <c r="ML32" s="13"/>
      <c r="MM32" s="13"/>
      <c r="MN32" s="13"/>
      <c r="MO32" s="13"/>
      <c r="MP32" s="13"/>
      <c r="MQ32" s="13"/>
      <c r="MR32" s="13"/>
      <c r="MS32" s="13"/>
      <c r="MT32" s="13"/>
      <c r="MU32" s="13"/>
      <c r="MV32" s="13"/>
      <c r="MW32" s="13"/>
      <c r="MX32" s="13"/>
      <c r="MY32" s="13"/>
      <c r="MZ32" s="13"/>
      <c r="NA32" s="13"/>
      <c r="NB32" s="13"/>
      <c r="NC32" s="13"/>
      <c r="ND32" s="13"/>
      <c r="NE32" s="13"/>
      <c r="NF32" s="13"/>
      <c r="NG32" s="13"/>
      <c r="NH32" s="13"/>
    </row>
    <row r="33" spans="1:372" x14ac:dyDescent="0.2">
      <c r="A33" s="14">
        <v>28</v>
      </c>
      <c r="B33" s="15"/>
      <c r="C33" s="15"/>
      <c r="D33" s="16">
        <v>20</v>
      </c>
      <c r="E33" s="17" t="str">
        <f>IF(B33="","",SUMPRODUCT(($G33:$NH33="CO")*(YEAR(Planificare!$G$4:$NH$4)=An)*(WEEKDAY(Planificare!$G$4:$NH$4,2)&lt;6)*(COUNTIF(Sarbatori,Planificare!$G$4:$NH$4)=0)))</f>
        <v/>
      </c>
      <c r="F33" s="14" t="str">
        <f t="shared" si="18"/>
        <v/>
      </c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  <c r="KO33" s="13"/>
      <c r="KP33" s="13"/>
      <c r="KQ33" s="13"/>
      <c r="KR33" s="13"/>
      <c r="KS33" s="13"/>
      <c r="KT33" s="13"/>
      <c r="KU33" s="13"/>
      <c r="KV33" s="13"/>
      <c r="KW33" s="13"/>
      <c r="KX33" s="13"/>
      <c r="KY33" s="13"/>
      <c r="KZ33" s="13"/>
      <c r="LA33" s="13"/>
      <c r="LB33" s="13"/>
      <c r="LC33" s="13"/>
      <c r="LD33" s="13"/>
      <c r="LE33" s="13"/>
      <c r="LF33" s="13"/>
      <c r="LG33" s="13"/>
      <c r="LH33" s="13"/>
      <c r="LI33" s="13"/>
      <c r="LJ33" s="13"/>
      <c r="LK33" s="13"/>
      <c r="LL33" s="13"/>
      <c r="LM33" s="13"/>
      <c r="LN33" s="13"/>
      <c r="LO33" s="13"/>
      <c r="LP33" s="13"/>
      <c r="LQ33" s="13"/>
      <c r="LR33" s="13"/>
      <c r="LS33" s="13"/>
      <c r="LT33" s="13"/>
      <c r="LU33" s="13"/>
      <c r="LV33" s="13"/>
      <c r="LW33" s="13"/>
      <c r="LX33" s="13"/>
      <c r="LY33" s="13"/>
      <c r="LZ33" s="13"/>
      <c r="MA33" s="13"/>
      <c r="MB33" s="13"/>
      <c r="MC33" s="13"/>
      <c r="MD33" s="13"/>
      <c r="ME33" s="13"/>
      <c r="MF33" s="13"/>
      <c r="MG33" s="13"/>
      <c r="MH33" s="13"/>
      <c r="MI33" s="13"/>
      <c r="MJ33" s="13"/>
      <c r="MK33" s="13"/>
      <c r="ML33" s="13"/>
      <c r="MM33" s="13"/>
      <c r="MN33" s="13"/>
      <c r="MO33" s="13"/>
      <c r="MP33" s="13"/>
      <c r="MQ33" s="13"/>
      <c r="MR33" s="13"/>
      <c r="MS33" s="13"/>
      <c r="MT33" s="13"/>
      <c r="MU33" s="13"/>
      <c r="MV33" s="13"/>
      <c r="MW33" s="13"/>
      <c r="MX33" s="13"/>
      <c r="MY33" s="13"/>
      <c r="MZ33" s="13"/>
      <c r="NA33" s="13"/>
      <c r="NB33" s="13"/>
      <c r="NC33" s="13"/>
      <c r="ND33" s="13"/>
      <c r="NE33" s="13"/>
      <c r="NF33" s="13"/>
      <c r="NG33" s="13"/>
      <c r="NH33" s="13"/>
    </row>
    <row r="34" spans="1:372" x14ac:dyDescent="0.2">
      <c r="A34" s="14">
        <v>29</v>
      </c>
      <c r="B34" s="15"/>
      <c r="C34" s="15"/>
      <c r="D34" s="16">
        <v>20</v>
      </c>
      <c r="E34" s="17" t="str">
        <f>IF(B34="","",SUMPRODUCT(($G34:$NH34="CO")*(YEAR(Planificare!$G$4:$NH$4)=An)*(WEEKDAY(Planificare!$G$4:$NH$4,2)&lt;6)*(COUNTIF(Sarbatori,Planificare!$G$4:$NH$4)=0)))</f>
        <v/>
      </c>
      <c r="F34" s="14" t="str">
        <f t="shared" si="18"/>
        <v/>
      </c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  <c r="KH34" s="13"/>
      <c r="KI34" s="13"/>
      <c r="KJ34" s="13"/>
      <c r="KK34" s="13"/>
      <c r="KL34" s="13"/>
      <c r="KM34" s="13"/>
      <c r="KN34" s="13"/>
      <c r="KO34" s="13"/>
      <c r="KP34" s="13"/>
      <c r="KQ34" s="13"/>
      <c r="KR34" s="13"/>
      <c r="KS34" s="13"/>
      <c r="KT34" s="13"/>
      <c r="KU34" s="13"/>
      <c r="KV34" s="13"/>
      <c r="KW34" s="13"/>
      <c r="KX34" s="13"/>
      <c r="KY34" s="13"/>
      <c r="KZ34" s="13"/>
      <c r="LA34" s="13"/>
      <c r="LB34" s="13"/>
      <c r="LC34" s="13"/>
      <c r="LD34" s="13"/>
      <c r="LE34" s="13"/>
      <c r="LF34" s="13"/>
      <c r="LG34" s="13"/>
      <c r="LH34" s="13"/>
      <c r="LI34" s="13"/>
      <c r="LJ34" s="13"/>
      <c r="LK34" s="13"/>
      <c r="LL34" s="13"/>
      <c r="LM34" s="13"/>
      <c r="LN34" s="13"/>
      <c r="LO34" s="13"/>
      <c r="LP34" s="13"/>
      <c r="LQ34" s="13"/>
      <c r="LR34" s="13"/>
      <c r="LS34" s="13"/>
      <c r="LT34" s="13"/>
      <c r="LU34" s="13"/>
      <c r="LV34" s="13"/>
      <c r="LW34" s="13"/>
      <c r="LX34" s="13"/>
      <c r="LY34" s="13"/>
      <c r="LZ34" s="13"/>
      <c r="MA34" s="13"/>
      <c r="MB34" s="13"/>
      <c r="MC34" s="13"/>
      <c r="MD34" s="13"/>
      <c r="ME34" s="13"/>
      <c r="MF34" s="13"/>
      <c r="MG34" s="13"/>
      <c r="MH34" s="13"/>
      <c r="MI34" s="13"/>
      <c r="MJ34" s="13"/>
      <c r="MK34" s="13"/>
      <c r="ML34" s="13"/>
      <c r="MM34" s="13"/>
      <c r="MN34" s="13"/>
      <c r="MO34" s="13"/>
      <c r="MP34" s="13"/>
      <c r="MQ34" s="13"/>
      <c r="MR34" s="13"/>
      <c r="MS34" s="13"/>
      <c r="MT34" s="13"/>
      <c r="MU34" s="13"/>
      <c r="MV34" s="13"/>
      <c r="MW34" s="13"/>
      <c r="MX34" s="13"/>
      <c r="MY34" s="13"/>
      <c r="MZ34" s="13"/>
      <c r="NA34" s="13"/>
      <c r="NB34" s="13"/>
      <c r="NC34" s="13"/>
      <c r="ND34" s="13"/>
      <c r="NE34" s="13"/>
      <c r="NF34" s="13"/>
      <c r="NG34" s="13"/>
      <c r="NH34" s="13"/>
    </row>
    <row r="35" spans="1:372" x14ac:dyDescent="0.2">
      <c r="A35" s="14">
        <v>30</v>
      </c>
      <c r="B35" s="15"/>
      <c r="C35" s="15"/>
      <c r="D35" s="16">
        <v>20</v>
      </c>
      <c r="E35" s="17" t="str">
        <f>IF(B35="","",SUMPRODUCT(($G35:$NH35="CO")*(YEAR(Planificare!$G$4:$NH$4)=An)*(WEEKDAY(Planificare!$G$4:$NH$4,2)&lt;6)*(COUNTIF(Sarbatori,Planificare!$G$4:$NH$4)=0)))</f>
        <v/>
      </c>
      <c r="F35" s="14" t="str">
        <f t="shared" si="18"/>
        <v/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  <c r="IU35" s="13"/>
      <c r="IV35" s="13"/>
      <c r="IW35" s="13"/>
      <c r="IX35" s="13"/>
      <c r="IY35" s="13"/>
      <c r="IZ35" s="13"/>
      <c r="JA35" s="13"/>
      <c r="JB35" s="13"/>
      <c r="JC35" s="13"/>
      <c r="JD35" s="13"/>
      <c r="JE35" s="13"/>
      <c r="JF35" s="13"/>
      <c r="JG35" s="13"/>
      <c r="JH35" s="13"/>
      <c r="JI35" s="13"/>
      <c r="JJ35" s="13"/>
      <c r="JK35" s="13"/>
      <c r="JL35" s="13"/>
      <c r="JM35" s="13"/>
      <c r="JN35" s="13"/>
      <c r="JO35" s="13"/>
      <c r="JP35" s="13"/>
      <c r="JQ35" s="13"/>
      <c r="JR35" s="13"/>
      <c r="JS35" s="13"/>
      <c r="JT35" s="13"/>
      <c r="JU35" s="13"/>
      <c r="JV35" s="13"/>
      <c r="JW35" s="13"/>
      <c r="JX35" s="13"/>
      <c r="JY35" s="13"/>
      <c r="JZ35" s="13"/>
      <c r="KA35" s="13"/>
      <c r="KB35" s="13"/>
      <c r="KC35" s="13"/>
      <c r="KD35" s="13"/>
      <c r="KE35" s="13"/>
      <c r="KF35" s="13"/>
      <c r="KG35" s="13"/>
      <c r="KH35" s="13"/>
      <c r="KI35" s="13"/>
      <c r="KJ35" s="13"/>
      <c r="KK35" s="13"/>
      <c r="KL35" s="13"/>
      <c r="KM35" s="13"/>
      <c r="KN35" s="13"/>
      <c r="KO35" s="13"/>
      <c r="KP35" s="13"/>
      <c r="KQ35" s="13"/>
      <c r="KR35" s="13"/>
      <c r="KS35" s="13"/>
      <c r="KT35" s="13"/>
      <c r="KU35" s="13"/>
      <c r="KV35" s="13"/>
      <c r="KW35" s="13"/>
      <c r="KX35" s="13"/>
      <c r="KY35" s="13"/>
      <c r="KZ35" s="13"/>
      <c r="LA35" s="13"/>
      <c r="LB35" s="13"/>
      <c r="LC35" s="13"/>
      <c r="LD35" s="13"/>
      <c r="LE35" s="13"/>
      <c r="LF35" s="13"/>
      <c r="LG35" s="13"/>
      <c r="LH35" s="13"/>
      <c r="LI35" s="13"/>
      <c r="LJ35" s="13"/>
      <c r="LK35" s="13"/>
      <c r="LL35" s="13"/>
      <c r="LM35" s="13"/>
      <c r="LN35" s="13"/>
      <c r="LO35" s="13"/>
      <c r="LP35" s="13"/>
      <c r="LQ35" s="13"/>
      <c r="LR35" s="13"/>
      <c r="LS35" s="13"/>
      <c r="LT35" s="13"/>
      <c r="LU35" s="13"/>
      <c r="LV35" s="13"/>
      <c r="LW35" s="13"/>
      <c r="LX35" s="13"/>
      <c r="LY35" s="13"/>
      <c r="LZ35" s="13"/>
      <c r="MA35" s="13"/>
      <c r="MB35" s="13"/>
      <c r="MC35" s="13"/>
      <c r="MD35" s="13"/>
      <c r="ME35" s="13"/>
      <c r="MF35" s="13"/>
      <c r="MG35" s="13"/>
      <c r="MH35" s="13"/>
      <c r="MI35" s="13"/>
      <c r="MJ35" s="13"/>
      <c r="MK35" s="13"/>
      <c r="ML35" s="13"/>
      <c r="MM35" s="13"/>
      <c r="MN35" s="13"/>
      <c r="MO35" s="13"/>
      <c r="MP35" s="13"/>
      <c r="MQ35" s="13"/>
      <c r="MR35" s="13"/>
      <c r="MS35" s="13"/>
      <c r="MT35" s="13"/>
      <c r="MU35" s="13"/>
      <c r="MV35" s="13"/>
      <c r="MW35" s="13"/>
      <c r="MX35" s="13"/>
      <c r="MY35" s="13"/>
      <c r="MZ35" s="13"/>
      <c r="NA35" s="13"/>
      <c r="NB35" s="13"/>
      <c r="NC35" s="13"/>
      <c r="ND35" s="13"/>
      <c r="NE35" s="13"/>
      <c r="NF35" s="13"/>
      <c r="NG35" s="13"/>
      <c r="NH35" s="13"/>
    </row>
    <row r="37" spans="1:372" x14ac:dyDescent="0.2">
      <c r="B37" s="3" t="s">
        <v>18</v>
      </c>
      <c r="G37" s="18">
        <f t="shared" ref="G37:BR37" si="19">IF(YEAR(G$4)=An,COUNTIF(G6:G35,"?*"),"")</f>
        <v>0</v>
      </c>
      <c r="H37" s="18">
        <f t="shared" si="19"/>
        <v>0</v>
      </c>
      <c r="I37" s="18">
        <f t="shared" si="19"/>
        <v>0</v>
      </c>
      <c r="J37" s="18">
        <f t="shared" si="19"/>
        <v>1</v>
      </c>
      <c r="K37" s="18">
        <f t="shared" si="19"/>
        <v>1</v>
      </c>
      <c r="L37" s="18">
        <f t="shared" si="19"/>
        <v>0</v>
      </c>
      <c r="M37" s="18">
        <f t="shared" si="19"/>
        <v>0</v>
      </c>
      <c r="N37" s="18">
        <f t="shared" si="19"/>
        <v>1</v>
      </c>
      <c r="O37" s="18">
        <f t="shared" si="19"/>
        <v>0</v>
      </c>
      <c r="P37" s="18">
        <f t="shared" si="19"/>
        <v>0</v>
      </c>
      <c r="Q37" s="18">
        <f t="shared" si="19"/>
        <v>0</v>
      </c>
      <c r="R37" s="18">
        <f t="shared" si="19"/>
        <v>0</v>
      </c>
      <c r="S37" s="18">
        <f t="shared" si="19"/>
        <v>0</v>
      </c>
      <c r="T37" s="18">
        <f t="shared" si="19"/>
        <v>0</v>
      </c>
      <c r="U37" s="18">
        <f t="shared" si="19"/>
        <v>0</v>
      </c>
      <c r="V37" s="18">
        <f t="shared" si="19"/>
        <v>0</v>
      </c>
      <c r="W37" s="18">
        <f t="shared" si="19"/>
        <v>0</v>
      </c>
      <c r="X37" s="18">
        <f t="shared" si="19"/>
        <v>0</v>
      </c>
      <c r="Y37" s="18">
        <f t="shared" si="19"/>
        <v>0</v>
      </c>
      <c r="Z37" s="18">
        <f t="shared" si="19"/>
        <v>0</v>
      </c>
      <c r="AA37" s="18">
        <f t="shared" si="19"/>
        <v>0</v>
      </c>
      <c r="AB37" s="18">
        <f t="shared" si="19"/>
        <v>0</v>
      </c>
      <c r="AC37" s="18">
        <f t="shared" si="19"/>
        <v>0</v>
      </c>
      <c r="AD37" s="18">
        <f t="shared" si="19"/>
        <v>0</v>
      </c>
      <c r="AE37" s="18">
        <f t="shared" si="19"/>
        <v>0</v>
      </c>
      <c r="AF37" s="18">
        <f t="shared" si="19"/>
        <v>0</v>
      </c>
      <c r="AG37" s="18">
        <f t="shared" si="19"/>
        <v>0</v>
      </c>
      <c r="AH37" s="18">
        <f t="shared" si="19"/>
        <v>0</v>
      </c>
      <c r="AI37" s="18">
        <f t="shared" si="19"/>
        <v>0</v>
      </c>
      <c r="AJ37" s="18">
        <f t="shared" si="19"/>
        <v>0</v>
      </c>
      <c r="AK37" s="18">
        <f t="shared" si="19"/>
        <v>0</v>
      </c>
      <c r="AL37" s="18">
        <f t="shared" si="19"/>
        <v>0</v>
      </c>
      <c r="AM37" s="18">
        <f t="shared" si="19"/>
        <v>0</v>
      </c>
      <c r="AN37" s="18">
        <f t="shared" si="19"/>
        <v>0</v>
      </c>
      <c r="AO37" s="18">
        <f t="shared" si="19"/>
        <v>0</v>
      </c>
      <c r="AP37" s="18">
        <f t="shared" si="19"/>
        <v>0</v>
      </c>
      <c r="AQ37" s="18">
        <f t="shared" si="19"/>
        <v>0</v>
      </c>
      <c r="AR37" s="18">
        <f t="shared" si="19"/>
        <v>0</v>
      </c>
      <c r="AS37" s="18">
        <f t="shared" si="19"/>
        <v>0</v>
      </c>
      <c r="AT37" s="18">
        <f t="shared" si="19"/>
        <v>0</v>
      </c>
      <c r="AU37" s="18">
        <f t="shared" si="19"/>
        <v>0</v>
      </c>
      <c r="AV37" s="18">
        <f t="shared" si="19"/>
        <v>0</v>
      </c>
      <c r="AW37" s="18">
        <f t="shared" si="19"/>
        <v>0</v>
      </c>
      <c r="AX37" s="18">
        <f t="shared" si="19"/>
        <v>0</v>
      </c>
      <c r="AY37" s="18">
        <f t="shared" si="19"/>
        <v>0</v>
      </c>
      <c r="AZ37" s="18">
        <f t="shared" si="19"/>
        <v>0</v>
      </c>
      <c r="BA37" s="18">
        <f t="shared" si="19"/>
        <v>0</v>
      </c>
      <c r="BB37" s="18">
        <f t="shared" si="19"/>
        <v>0</v>
      </c>
      <c r="BC37" s="18">
        <f t="shared" si="19"/>
        <v>0</v>
      </c>
      <c r="BD37" s="18">
        <f t="shared" si="19"/>
        <v>0</v>
      </c>
      <c r="BE37" s="18">
        <f t="shared" si="19"/>
        <v>0</v>
      </c>
      <c r="BF37" s="18">
        <f t="shared" si="19"/>
        <v>0</v>
      </c>
      <c r="BG37" s="18">
        <f t="shared" si="19"/>
        <v>0</v>
      </c>
      <c r="BH37" s="18">
        <f t="shared" si="19"/>
        <v>0</v>
      </c>
      <c r="BI37" s="18">
        <f t="shared" si="19"/>
        <v>0</v>
      </c>
      <c r="BJ37" s="18">
        <f t="shared" si="19"/>
        <v>0</v>
      </c>
      <c r="BK37" s="18">
        <f t="shared" si="19"/>
        <v>0</v>
      </c>
      <c r="BL37" s="18">
        <f t="shared" si="19"/>
        <v>0</v>
      </c>
      <c r="BM37" s="18">
        <f t="shared" si="19"/>
        <v>0</v>
      </c>
      <c r="BN37" s="18">
        <f t="shared" si="19"/>
        <v>0</v>
      </c>
      <c r="BO37" s="18">
        <f t="shared" si="19"/>
        <v>0</v>
      </c>
      <c r="BP37" s="18">
        <f t="shared" si="19"/>
        <v>0</v>
      </c>
      <c r="BQ37" s="18">
        <f t="shared" si="19"/>
        <v>0</v>
      </c>
      <c r="BR37" s="18">
        <f t="shared" si="19"/>
        <v>0</v>
      </c>
      <c r="BS37" s="18">
        <f t="shared" ref="BS37:ED37" si="20">IF(YEAR(BS$4)=An,COUNTIF(BS6:BS35,"?*"),"")</f>
        <v>0</v>
      </c>
      <c r="BT37" s="18">
        <f t="shared" si="20"/>
        <v>0</v>
      </c>
      <c r="BU37" s="18">
        <f t="shared" si="20"/>
        <v>0</v>
      </c>
      <c r="BV37" s="18">
        <f t="shared" si="20"/>
        <v>0</v>
      </c>
      <c r="BW37" s="18">
        <f t="shared" si="20"/>
        <v>0</v>
      </c>
      <c r="BX37" s="18">
        <f t="shared" si="20"/>
        <v>0</v>
      </c>
      <c r="BY37" s="18">
        <f t="shared" si="20"/>
        <v>0</v>
      </c>
      <c r="BZ37" s="18">
        <f t="shared" si="20"/>
        <v>0</v>
      </c>
      <c r="CA37" s="18">
        <f t="shared" si="20"/>
        <v>0</v>
      </c>
      <c r="CB37" s="18">
        <f t="shared" si="20"/>
        <v>0</v>
      </c>
      <c r="CC37" s="18">
        <f t="shared" si="20"/>
        <v>0</v>
      </c>
      <c r="CD37" s="18">
        <f t="shared" si="20"/>
        <v>0</v>
      </c>
      <c r="CE37" s="18">
        <f t="shared" si="20"/>
        <v>0</v>
      </c>
      <c r="CF37" s="18">
        <f t="shared" si="20"/>
        <v>0</v>
      </c>
      <c r="CG37" s="18">
        <f t="shared" si="20"/>
        <v>0</v>
      </c>
      <c r="CH37" s="18">
        <f t="shared" si="20"/>
        <v>0</v>
      </c>
      <c r="CI37" s="18">
        <f t="shared" si="20"/>
        <v>0</v>
      </c>
      <c r="CJ37" s="18">
        <f t="shared" si="20"/>
        <v>0</v>
      </c>
      <c r="CK37" s="18">
        <f t="shared" si="20"/>
        <v>0</v>
      </c>
      <c r="CL37" s="18">
        <f t="shared" si="20"/>
        <v>0</v>
      </c>
      <c r="CM37" s="18">
        <f t="shared" si="20"/>
        <v>0</v>
      </c>
      <c r="CN37" s="18">
        <f t="shared" si="20"/>
        <v>0</v>
      </c>
      <c r="CO37" s="18">
        <f t="shared" si="20"/>
        <v>0</v>
      </c>
      <c r="CP37" s="18">
        <f t="shared" si="20"/>
        <v>0</v>
      </c>
      <c r="CQ37" s="18">
        <f t="shared" si="20"/>
        <v>0</v>
      </c>
      <c r="CR37" s="18">
        <f t="shared" si="20"/>
        <v>0</v>
      </c>
      <c r="CS37" s="18">
        <f t="shared" si="20"/>
        <v>0</v>
      </c>
      <c r="CT37" s="18">
        <f t="shared" si="20"/>
        <v>0</v>
      </c>
      <c r="CU37" s="18">
        <f t="shared" si="20"/>
        <v>0</v>
      </c>
      <c r="CV37" s="18">
        <f t="shared" si="20"/>
        <v>0</v>
      </c>
      <c r="CW37" s="18">
        <f t="shared" si="20"/>
        <v>0</v>
      </c>
      <c r="CX37" s="18">
        <f t="shared" si="20"/>
        <v>0</v>
      </c>
      <c r="CY37" s="18">
        <f t="shared" si="20"/>
        <v>0</v>
      </c>
      <c r="CZ37" s="18">
        <f t="shared" si="20"/>
        <v>0</v>
      </c>
      <c r="DA37" s="18">
        <f t="shared" si="20"/>
        <v>0</v>
      </c>
      <c r="DB37" s="18">
        <f t="shared" si="20"/>
        <v>0</v>
      </c>
      <c r="DC37" s="18">
        <f t="shared" si="20"/>
        <v>0</v>
      </c>
      <c r="DD37" s="18">
        <f t="shared" si="20"/>
        <v>0</v>
      </c>
      <c r="DE37" s="18">
        <f t="shared" si="20"/>
        <v>0</v>
      </c>
      <c r="DF37" s="18">
        <f t="shared" si="20"/>
        <v>0</v>
      </c>
      <c r="DG37" s="18">
        <f t="shared" si="20"/>
        <v>0</v>
      </c>
      <c r="DH37" s="18">
        <f t="shared" si="20"/>
        <v>0</v>
      </c>
      <c r="DI37" s="18">
        <f t="shared" si="20"/>
        <v>0</v>
      </c>
      <c r="DJ37" s="18">
        <f t="shared" si="20"/>
        <v>0</v>
      </c>
      <c r="DK37" s="18">
        <f t="shared" si="20"/>
        <v>0</v>
      </c>
      <c r="DL37" s="18">
        <f t="shared" si="20"/>
        <v>0</v>
      </c>
      <c r="DM37" s="18">
        <f t="shared" si="20"/>
        <v>0</v>
      </c>
      <c r="DN37" s="18">
        <f t="shared" si="20"/>
        <v>0</v>
      </c>
      <c r="DO37" s="18">
        <f t="shared" si="20"/>
        <v>0</v>
      </c>
      <c r="DP37" s="18">
        <f t="shared" si="20"/>
        <v>0</v>
      </c>
      <c r="DQ37" s="18">
        <f t="shared" si="20"/>
        <v>0</v>
      </c>
      <c r="DR37" s="18">
        <f t="shared" si="20"/>
        <v>0</v>
      </c>
      <c r="DS37" s="18">
        <f t="shared" si="20"/>
        <v>0</v>
      </c>
      <c r="DT37" s="18">
        <f t="shared" si="20"/>
        <v>0</v>
      </c>
      <c r="DU37" s="18">
        <f t="shared" si="20"/>
        <v>0</v>
      </c>
      <c r="DV37" s="18">
        <f t="shared" si="20"/>
        <v>0</v>
      </c>
      <c r="DW37" s="18">
        <f t="shared" si="20"/>
        <v>0</v>
      </c>
      <c r="DX37" s="18">
        <f t="shared" si="20"/>
        <v>0</v>
      </c>
      <c r="DY37" s="18">
        <f t="shared" si="20"/>
        <v>0</v>
      </c>
      <c r="DZ37" s="18">
        <f t="shared" si="20"/>
        <v>0</v>
      </c>
      <c r="EA37" s="18">
        <f t="shared" si="20"/>
        <v>0</v>
      </c>
      <c r="EB37" s="18">
        <f t="shared" si="20"/>
        <v>0</v>
      </c>
      <c r="EC37" s="18">
        <f t="shared" si="20"/>
        <v>0</v>
      </c>
      <c r="ED37" s="18">
        <f t="shared" si="20"/>
        <v>0</v>
      </c>
      <c r="EE37" s="18">
        <f t="shared" ref="EE37:GP37" si="21">IF(YEAR(EE$4)=An,COUNTIF(EE6:EE35,"?*"),"")</f>
        <v>0</v>
      </c>
      <c r="EF37" s="18">
        <f t="shared" si="21"/>
        <v>1</v>
      </c>
      <c r="EG37" s="18">
        <f t="shared" si="21"/>
        <v>1</v>
      </c>
      <c r="EH37" s="18">
        <f t="shared" si="21"/>
        <v>0</v>
      </c>
      <c r="EI37" s="18">
        <f t="shared" si="21"/>
        <v>0</v>
      </c>
      <c r="EJ37" s="18">
        <f t="shared" si="21"/>
        <v>0</v>
      </c>
      <c r="EK37" s="18">
        <f t="shared" si="21"/>
        <v>0</v>
      </c>
      <c r="EL37" s="18">
        <f t="shared" si="21"/>
        <v>0</v>
      </c>
      <c r="EM37" s="18">
        <f t="shared" si="21"/>
        <v>0</v>
      </c>
      <c r="EN37" s="18">
        <f t="shared" si="21"/>
        <v>0</v>
      </c>
      <c r="EO37" s="18">
        <f t="shared" si="21"/>
        <v>0</v>
      </c>
      <c r="EP37" s="18">
        <f t="shared" si="21"/>
        <v>0</v>
      </c>
      <c r="EQ37" s="18">
        <f t="shared" si="21"/>
        <v>0</v>
      </c>
      <c r="ER37" s="18">
        <f t="shared" si="21"/>
        <v>0</v>
      </c>
      <c r="ES37" s="18">
        <f t="shared" si="21"/>
        <v>0</v>
      </c>
      <c r="ET37" s="18">
        <f t="shared" si="21"/>
        <v>0</v>
      </c>
      <c r="EU37" s="18">
        <f t="shared" si="21"/>
        <v>0</v>
      </c>
      <c r="EV37" s="18">
        <f t="shared" si="21"/>
        <v>0</v>
      </c>
      <c r="EW37" s="18">
        <f t="shared" si="21"/>
        <v>0</v>
      </c>
      <c r="EX37" s="18">
        <f t="shared" si="21"/>
        <v>0</v>
      </c>
      <c r="EY37" s="18">
        <f t="shared" si="21"/>
        <v>0</v>
      </c>
      <c r="EZ37" s="18">
        <f t="shared" si="21"/>
        <v>0</v>
      </c>
      <c r="FA37" s="18">
        <f t="shared" si="21"/>
        <v>1</v>
      </c>
      <c r="FB37" s="18">
        <f t="shared" si="21"/>
        <v>0</v>
      </c>
      <c r="FC37" s="18">
        <f t="shared" si="21"/>
        <v>0</v>
      </c>
      <c r="FD37" s="18">
        <f t="shared" si="21"/>
        <v>0</v>
      </c>
      <c r="FE37" s="18">
        <f t="shared" si="21"/>
        <v>0</v>
      </c>
      <c r="FF37" s="18">
        <f t="shared" si="21"/>
        <v>0</v>
      </c>
      <c r="FG37" s="18">
        <f t="shared" si="21"/>
        <v>0</v>
      </c>
      <c r="FH37" s="18">
        <f t="shared" si="21"/>
        <v>0</v>
      </c>
      <c r="FI37" s="18">
        <f t="shared" si="21"/>
        <v>0</v>
      </c>
      <c r="FJ37" s="18">
        <f t="shared" si="21"/>
        <v>0</v>
      </c>
      <c r="FK37" s="18">
        <f t="shared" si="21"/>
        <v>0</v>
      </c>
      <c r="FL37" s="18">
        <f t="shared" si="21"/>
        <v>0</v>
      </c>
      <c r="FM37" s="18">
        <f t="shared" si="21"/>
        <v>0</v>
      </c>
      <c r="FN37" s="18">
        <f t="shared" si="21"/>
        <v>0</v>
      </c>
      <c r="FO37" s="18">
        <f t="shared" si="21"/>
        <v>0</v>
      </c>
      <c r="FP37" s="18">
        <f t="shared" si="21"/>
        <v>0</v>
      </c>
      <c r="FQ37" s="18">
        <f t="shared" si="21"/>
        <v>0</v>
      </c>
      <c r="FR37" s="18">
        <f t="shared" si="21"/>
        <v>0</v>
      </c>
      <c r="FS37" s="18">
        <f t="shared" si="21"/>
        <v>0</v>
      </c>
      <c r="FT37" s="18">
        <f t="shared" si="21"/>
        <v>0</v>
      </c>
      <c r="FU37" s="18">
        <f t="shared" si="21"/>
        <v>0</v>
      </c>
      <c r="FV37" s="18">
        <f t="shared" si="21"/>
        <v>0</v>
      </c>
      <c r="FW37" s="18">
        <f t="shared" si="21"/>
        <v>0</v>
      </c>
      <c r="FX37" s="18">
        <f t="shared" si="21"/>
        <v>0</v>
      </c>
      <c r="FY37" s="18">
        <f t="shared" si="21"/>
        <v>0</v>
      </c>
      <c r="FZ37" s="18">
        <f t="shared" si="21"/>
        <v>0</v>
      </c>
      <c r="GA37" s="18">
        <f t="shared" si="21"/>
        <v>0</v>
      </c>
      <c r="GB37" s="18">
        <f t="shared" si="21"/>
        <v>0</v>
      </c>
      <c r="GC37" s="18">
        <f t="shared" si="21"/>
        <v>0</v>
      </c>
      <c r="GD37" s="18">
        <f t="shared" si="21"/>
        <v>0</v>
      </c>
      <c r="GE37" s="18">
        <f t="shared" si="21"/>
        <v>0</v>
      </c>
      <c r="GF37" s="18">
        <f t="shared" si="21"/>
        <v>0</v>
      </c>
      <c r="GG37" s="18">
        <f t="shared" si="21"/>
        <v>0</v>
      </c>
      <c r="GH37" s="18">
        <f t="shared" si="21"/>
        <v>0</v>
      </c>
      <c r="GI37" s="18">
        <f t="shared" si="21"/>
        <v>0</v>
      </c>
      <c r="GJ37" s="18">
        <f t="shared" si="21"/>
        <v>0</v>
      </c>
      <c r="GK37" s="18">
        <f t="shared" si="21"/>
        <v>0</v>
      </c>
      <c r="GL37" s="18">
        <f t="shared" si="21"/>
        <v>0</v>
      </c>
      <c r="GM37" s="18">
        <f t="shared" si="21"/>
        <v>0</v>
      </c>
      <c r="GN37" s="18">
        <f t="shared" si="21"/>
        <v>0</v>
      </c>
      <c r="GO37" s="18">
        <f t="shared" si="21"/>
        <v>0</v>
      </c>
      <c r="GP37" s="18">
        <f t="shared" si="21"/>
        <v>0</v>
      </c>
      <c r="GQ37" s="18">
        <f t="shared" ref="GQ37:JB37" si="22">IF(YEAR(GQ$4)=An,COUNTIF(GQ6:GQ35,"?*"),"")</f>
        <v>1</v>
      </c>
      <c r="GR37" s="18">
        <f t="shared" si="22"/>
        <v>1</v>
      </c>
      <c r="GS37" s="18">
        <f t="shared" si="22"/>
        <v>1</v>
      </c>
      <c r="GT37" s="18">
        <f t="shared" si="22"/>
        <v>1</v>
      </c>
      <c r="GU37" s="18">
        <f t="shared" si="22"/>
        <v>1</v>
      </c>
      <c r="GV37" s="18">
        <f t="shared" si="22"/>
        <v>0</v>
      </c>
      <c r="GW37" s="18">
        <f t="shared" si="22"/>
        <v>0</v>
      </c>
      <c r="GX37" s="18">
        <f t="shared" si="22"/>
        <v>2</v>
      </c>
      <c r="GY37" s="18">
        <f t="shared" si="22"/>
        <v>2</v>
      </c>
      <c r="GZ37" s="18">
        <f t="shared" si="22"/>
        <v>2</v>
      </c>
      <c r="HA37" s="18">
        <f t="shared" si="22"/>
        <v>2</v>
      </c>
      <c r="HB37" s="18">
        <f t="shared" si="22"/>
        <v>2</v>
      </c>
      <c r="HC37" s="18">
        <f t="shared" si="22"/>
        <v>0</v>
      </c>
      <c r="HD37" s="18">
        <f t="shared" si="22"/>
        <v>0</v>
      </c>
      <c r="HE37" s="18">
        <f t="shared" si="22"/>
        <v>0</v>
      </c>
      <c r="HF37" s="18">
        <f t="shared" si="22"/>
        <v>0</v>
      </c>
      <c r="HG37" s="18">
        <f t="shared" si="22"/>
        <v>0</v>
      </c>
      <c r="HH37" s="18">
        <f t="shared" si="22"/>
        <v>0</v>
      </c>
      <c r="HI37" s="18">
        <f t="shared" si="22"/>
        <v>0</v>
      </c>
      <c r="HJ37" s="18">
        <f t="shared" si="22"/>
        <v>0</v>
      </c>
      <c r="HK37" s="18">
        <f t="shared" si="22"/>
        <v>0</v>
      </c>
      <c r="HL37" s="18">
        <f t="shared" si="22"/>
        <v>1</v>
      </c>
      <c r="HM37" s="18">
        <f t="shared" si="22"/>
        <v>1</v>
      </c>
      <c r="HN37" s="18">
        <f t="shared" si="22"/>
        <v>1</v>
      </c>
      <c r="HO37" s="18">
        <f t="shared" si="22"/>
        <v>1</v>
      </c>
      <c r="HP37" s="18">
        <f t="shared" si="22"/>
        <v>1</v>
      </c>
      <c r="HQ37" s="18">
        <f t="shared" si="22"/>
        <v>0</v>
      </c>
      <c r="HR37" s="18">
        <f t="shared" si="22"/>
        <v>0</v>
      </c>
      <c r="HS37" s="18">
        <f t="shared" si="22"/>
        <v>0</v>
      </c>
      <c r="HT37" s="18">
        <f t="shared" si="22"/>
        <v>0</v>
      </c>
      <c r="HU37" s="18">
        <f t="shared" si="22"/>
        <v>0</v>
      </c>
      <c r="HV37" s="18">
        <f t="shared" si="22"/>
        <v>0</v>
      </c>
      <c r="HW37" s="18">
        <f t="shared" si="22"/>
        <v>0</v>
      </c>
      <c r="HX37" s="18">
        <f t="shared" si="22"/>
        <v>0</v>
      </c>
      <c r="HY37" s="18">
        <f t="shared" si="22"/>
        <v>0</v>
      </c>
      <c r="HZ37" s="18">
        <f t="shared" si="22"/>
        <v>0</v>
      </c>
      <c r="IA37" s="18">
        <f t="shared" si="22"/>
        <v>0</v>
      </c>
      <c r="IB37" s="18">
        <f t="shared" si="22"/>
        <v>0</v>
      </c>
      <c r="IC37" s="18">
        <f t="shared" si="22"/>
        <v>0</v>
      </c>
      <c r="ID37" s="18">
        <f t="shared" si="22"/>
        <v>0</v>
      </c>
      <c r="IE37" s="18">
        <f t="shared" si="22"/>
        <v>0</v>
      </c>
      <c r="IF37" s="18">
        <f t="shared" si="22"/>
        <v>0</v>
      </c>
      <c r="IG37" s="18">
        <f t="shared" si="22"/>
        <v>0</v>
      </c>
      <c r="IH37" s="18">
        <f t="shared" si="22"/>
        <v>0</v>
      </c>
      <c r="II37" s="18">
        <f t="shared" si="22"/>
        <v>0</v>
      </c>
      <c r="IJ37" s="18">
        <f t="shared" si="22"/>
        <v>0</v>
      </c>
      <c r="IK37" s="18">
        <f t="shared" si="22"/>
        <v>0</v>
      </c>
      <c r="IL37" s="18">
        <f t="shared" si="22"/>
        <v>0</v>
      </c>
      <c r="IM37" s="18">
        <f t="shared" si="22"/>
        <v>0</v>
      </c>
      <c r="IN37" s="18">
        <f t="shared" si="22"/>
        <v>0</v>
      </c>
      <c r="IO37" s="18">
        <f t="shared" si="22"/>
        <v>0</v>
      </c>
      <c r="IP37" s="18">
        <f t="shared" si="22"/>
        <v>0</v>
      </c>
      <c r="IQ37" s="18">
        <f t="shared" si="22"/>
        <v>0</v>
      </c>
      <c r="IR37" s="18">
        <f t="shared" si="22"/>
        <v>0</v>
      </c>
      <c r="IS37" s="18">
        <f t="shared" si="22"/>
        <v>0</v>
      </c>
      <c r="IT37" s="18">
        <f t="shared" si="22"/>
        <v>0</v>
      </c>
      <c r="IU37" s="18">
        <f t="shared" si="22"/>
        <v>0</v>
      </c>
      <c r="IV37" s="18">
        <f t="shared" si="22"/>
        <v>0</v>
      </c>
      <c r="IW37" s="18">
        <f t="shared" si="22"/>
        <v>0</v>
      </c>
      <c r="IX37" s="18">
        <f t="shared" si="22"/>
        <v>0</v>
      </c>
      <c r="IY37" s="18">
        <f t="shared" si="22"/>
        <v>0</v>
      </c>
      <c r="IZ37" s="18">
        <f t="shared" si="22"/>
        <v>0</v>
      </c>
      <c r="JA37" s="18">
        <f t="shared" si="22"/>
        <v>0</v>
      </c>
      <c r="JB37" s="18">
        <f t="shared" si="22"/>
        <v>0</v>
      </c>
      <c r="JC37" s="18">
        <f t="shared" ref="JC37:LN37" si="23">IF(YEAR(JC$4)=An,COUNTIF(JC6:JC35,"?*"),"")</f>
        <v>0</v>
      </c>
      <c r="JD37" s="18">
        <f t="shared" si="23"/>
        <v>0</v>
      </c>
      <c r="JE37" s="18">
        <f t="shared" si="23"/>
        <v>0</v>
      </c>
      <c r="JF37" s="18">
        <f t="shared" si="23"/>
        <v>0</v>
      </c>
      <c r="JG37" s="18">
        <f t="shared" si="23"/>
        <v>0</v>
      </c>
      <c r="JH37" s="18">
        <f t="shared" si="23"/>
        <v>0</v>
      </c>
      <c r="JI37" s="18">
        <f t="shared" si="23"/>
        <v>0</v>
      </c>
      <c r="JJ37" s="18">
        <f t="shared" si="23"/>
        <v>0</v>
      </c>
      <c r="JK37" s="18">
        <f t="shared" si="23"/>
        <v>0</v>
      </c>
      <c r="JL37" s="18">
        <f t="shared" si="23"/>
        <v>0</v>
      </c>
      <c r="JM37" s="18">
        <f t="shared" si="23"/>
        <v>0</v>
      </c>
      <c r="JN37" s="18">
        <f t="shared" si="23"/>
        <v>0</v>
      </c>
      <c r="JO37" s="18">
        <f t="shared" si="23"/>
        <v>0</v>
      </c>
      <c r="JP37" s="18">
        <f t="shared" si="23"/>
        <v>0</v>
      </c>
      <c r="JQ37" s="18">
        <f t="shared" si="23"/>
        <v>0</v>
      </c>
      <c r="JR37" s="18">
        <f t="shared" si="23"/>
        <v>0</v>
      </c>
      <c r="JS37" s="18">
        <f t="shared" si="23"/>
        <v>0</v>
      </c>
      <c r="JT37" s="18">
        <f t="shared" si="23"/>
        <v>0</v>
      </c>
      <c r="JU37" s="18">
        <f t="shared" si="23"/>
        <v>0</v>
      </c>
      <c r="JV37" s="18">
        <f t="shared" si="23"/>
        <v>0</v>
      </c>
      <c r="JW37" s="18">
        <f t="shared" si="23"/>
        <v>0</v>
      </c>
      <c r="JX37" s="18">
        <f t="shared" si="23"/>
        <v>0</v>
      </c>
      <c r="JY37" s="18">
        <f t="shared" si="23"/>
        <v>0</v>
      </c>
      <c r="JZ37" s="18">
        <f t="shared" si="23"/>
        <v>0</v>
      </c>
      <c r="KA37" s="18">
        <f t="shared" si="23"/>
        <v>0</v>
      </c>
      <c r="KB37" s="18">
        <f t="shared" si="23"/>
        <v>0</v>
      </c>
      <c r="KC37" s="18">
        <f t="shared" si="23"/>
        <v>0</v>
      </c>
      <c r="KD37" s="18">
        <f t="shared" si="23"/>
        <v>0</v>
      </c>
      <c r="KE37" s="18">
        <f t="shared" si="23"/>
        <v>0</v>
      </c>
      <c r="KF37" s="18">
        <f t="shared" si="23"/>
        <v>0</v>
      </c>
      <c r="KG37" s="18">
        <f t="shared" si="23"/>
        <v>0</v>
      </c>
      <c r="KH37" s="18">
        <f t="shared" si="23"/>
        <v>0</v>
      </c>
      <c r="KI37" s="18">
        <f t="shared" si="23"/>
        <v>0</v>
      </c>
      <c r="KJ37" s="18">
        <f t="shared" si="23"/>
        <v>0</v>
      </c>
      <c r="KK37" s="18">
        <f t="shared" si="23"/>
        <v>0</v>
      </c>
      <c r="KL37" s="18">
        <f t="shared" si="23"/>
        <v>0</v>
      </c>
      <c r="KM37" s="18">
        <f t="shared" si="23"/>
        <v>0</v>
      </c>
      <c r="KN37" s="18">
        <f t="shared" si="23"/>
        <v>0</v>
      </c>
      <c r="KO37" s="18">
        <f t="shared" si="23"/>
        <v>0</v>
      </c>
      <c r="KP37" s="18">
        <f t="shared" si="23"/>
        <v>0</v>
      </c>
      <c r="KQ37" s="18">
        <f t="shared" si="23"/>
        <v>0</v>
      </c>
      <c r="KR37" s="18">
        <f t="shared" si="23"/>
        <v>0</v>
      </c>
      <c r="KS37" s="18">
        <f t="shared" si="23"/>
        <v>0</v>
      </c>
      <c r="KT37" s="18">
        <f t="shared" si="23"/>
        <v>0</v>
      </c>
      <c r="KU37" s="18">
        <f t="shared" si="23"/>
        <v>0</v>
      </c>
      <c r="KV37" s="18">
        <f t="shared" si="23"/>
        <v>0</v>
      </c>
      <c r="KW37" s="18">
        <f t="shared" si="23"/>
        <v>0</v>
      </c>
      <c r="KX37" s="18">
        <f t="shared" si="23"/>
        <v>0</v>
      </c>
      <c r="KY37" s="18">
        <f t="shared" si="23"/>
        <v>0</v>
      </c>
      <c r="KZ37" s="18">
        <f t="shared" si="23"/>
        <v>0</v>
      </c>
      <c r="LA37" s="18">
        <f t="shared" si="23"/>
        <v>0</v>
      </c>
      <c r="LB37" s="18">
        <f t="shared" si="23"/>
        <v>0</v>
      </c>
      <c r="LC37" s="18">
        <f t="shared" si="23"/>
        <v>0</v>
      </c>
      <c r="LD37" s="18">
        <f t="shared" si="23"/>
        <v>0</v>
      </c>
      <c r="LE37" s="18">
        <f t="shared" si="23"/>
        <v>0</v>
      </c>
      <c r="LF37" s="18">
        <f t="shared" si="23"/>
        <v>0</v>
      </c>
      <c r="LG37" s="18">
        <f t="shared" si="23"/>
        <v>0</v>
      </c>
      <c r="LH37" s="18">
        <f t="shared" si="23"/>
        <v>0</v>
      </c>
      <c r="LI37" s="18">
        <f t="shared" si="23"/>
        <v>0</v>
      </c>
      <c r="LJ37" s="18">
        <f t="shared" si="23"/>
        <v>0</v>
      </c>
      <c r="LK37" s="18">
        <f t="shared" si="23"/>
        <v>0</v>
      </c>
      <c r="LL37" s="18">
        <f t="shared" si="23"/>
        <v>0</v>
      </c>
      <c r="LM37" s="18">
        <f t="shared" si="23"/>
        <v>0</v>
      </c>
      <c r="LN37" s="18">
        <f t="shared" si="23"/>
        <v>0</v>
      </c>
      <c r="LO37" s="18">
        <f t="shared" ref="LO37:NH37" si="24">IF(YEAR(LO$4)=An,COUNTIF(LO6:LO35,"?*"),"")</f>
        <v>0</v>
      </c>
      <c r="LP37" s="18">
        <f t="shared" si="24"/>
        <v>0</v>
      </c>
      <c r="LQ37" s="18">
        <f t="shared" si="24"/>
        <v>0</v>
      </c>
      <c r="LR37" s="18">
        <f t="shared" si="24"/>
        <v>0</v>
      </c>
      <c r="LS37" s="18">
        <f t="shared" si="24"/>
        <v>0</v>
      </c>
      <c r="LT37" s="18">
        <f t="shared" si="24"/>
        <v>0</v>
      </c>
      <c r="LU37" s="18">
        <f t="shared" si="24"/>
        <v>0</v>
      </c>
      <c r="LV37" s="18">
        <f t="shared" si="24"/>
        <v>0</v>
      </c>
      <c r="LW37" s="18">
        <f t="shared" si="24"/>
        <v>0</v>
      </c>
      <c r="LX37" s="18">
        <f t="shared" si="24"/>
        <v>0</v>
      </c>
      <c r="LY37" s="18">
        <f t="shared" si="24"/>
        <v>0</v>
      </c>
      <c r="LZ37" s="18">
        <f t="shared" si="24"/>
        <v>0</v>
      </c>
      <c r="MA37" s="18">
        <f t="shared" si="24"/>
        <v>0</v>
      </c>
      <c r="MB37" s="18">
        <f t="shared" si="24"/>
        <v>0</v>
      </c>
      <c r="MC37" s="18">
        <f t="shared" si="24"/>
        <v>0</v>
      </c>
      <c r="MD37" s="18">
        <f t="shared" si="24"/>
        <v>0</v>
      </c>
      <c r="ME37" s="18">
        <f t="shared" si="24"/>
        <v>0</v>
      </c>
      <c r="MF37" s="18">
        <f t="shared" si="24"/>
        <v>0</v>
      </c>
      <c r="MG37" s="18">
        <f t="shared" si="24"/>
        <v>0</v>
      </c>
      <c r="MH37" s="18">
        <f t="shared" si="24"/>
        <v>0</v>
      </c>
      <c r="MI37" s="18">
        <f t="shared" si="24"/>
        <v>0</v>
      </c>
      <c r="MJ37" s="18">
        <f t="shared" si="24"/>
        <v>0</v>
      </c>
      <c r="MK37" s="18">
        <f t="shared" si="24"/>
        <v>0</v>
      </c>
      <c r="ML37" s="18">
        <f t="shared" si="24"/>
        <v>0</v>
      </c>
      <c r="MM37" s="18">
        <f t="shared" si="24"/>
        <v>0</v>
      </c>
      <c r="MN37" s="18">
        <f t="shared" si="24"/>
        <v>0</v>
      </c>
      <c r="MO37" s="18">
        <f t="shared" si="24"/>
        <v>0</v>
      </c>
      <c r="MP37" s="18">
        <f t="shared" si="24"/>
        <v>0</v>
      </c>
      <c r="MQ37" s="18">
        <f t="shared" si="24"/>
        <v>0</v>
      </c>
      <c r="MR37" s="18">
        <f t="shared" si="24"/>
        <v>0</v>
      </c>
      <c r="MS37" s="18">
        <f t="shared" si="24"/>
        <v>0</v>
      </c>
      <c r="MT37" s="18">
        <f t="shared" si="24"/>
        <v>0</v>
      </c>
      <c r="MU37" s="18">
        <f t="shared" si="24"/>
        <v>0</v>
      </c>
      <c r="MV37" s="18">
        <f t="shared" si="24"/>
        <v>1</v>
      </c>
      <c r="MW37" s="18">
        <f t="shared" si="24"/>
        <v>1</v>
      </c>
      <c r="MX37" s="18">
        <f t="shared" si="24"/>
        <v>1</v>
      </c>
      <c r="MY37" s="18">
        <f t="shared" si="24"/>
        <v>1</v>
      </c>
      <c r="MZ37" s="18">
        <f t="shared" si="24"/>
        <v>1</v>
      </c>
      <c r="NA37" s="18">
        <f t="shared" si="24"/>
        <v>0</v>
      </c>
      <c r="NB37" s="18">
        <f t="shared" si="24"/>
        <v>0</v>
      </c>
      <c r="NC37" s="18">
        <f t="shared" si="24"/>
        <v>0</v>
      </c>
      <c r="ND37" s="18">
        <f t="shared" si="24"/>
        <v>0</v>
      </c>
      <c r="NE37" s="18">
        <f t="shared" si="24"/>
        <v>0</v>
      </c>
      <c r="NF37" s="18">
        <f t="shared" si="24"/>
        <v>0</v>
      </c>
      <c r="NG37" s="18">
        <f t="shared" si="24"/>
        <v>0</v>
      </c>
      <c r="NH37" s="18" t="str">
        <f t="shared" si="24"/>
        <v/>
      </c>
    </row>
    <row r="1000" spans="702:702" ht="15" x14ac:dyDescent="0.25">
      <c r="ZZ1000"/>
    </row>
  </sheetData>
  <conditionalFormatting sqref="G3:NH37">
    <cfRule type="expression" dxfId="14" priority="12" stopIfTrue="1">
      <formula>DAY(G$4)=1</formula>
    </cfRule>
  </conditionalFormatting>
  <conditionalFormatting sqref="G4:NH5">
    <cfRule type="expression" dxfId="13" priority="9" stopIfTrue="1">
      <formula>YEAR(G$4)&lt;&gt;An</formula>
    </cfRule>
    <cfRule type="expression" dxfId="12" priority="10" stopIfTrue="1">
      <formula>COUNTIF(Sarbatori,G$4)&gt;0</formula>
    </cfRule>
    <cfRule type="expression" dxfId="11" priority="11" stopIfTrue="1">
      <formula>WEEKDAY(G$4,2)&gt;5</formula>
    </cfRule>
  </conditionalFormatting>
  <conditionalFormatting sqref="G6:NH35">
    <cfRule type="expression" dxfId="10" priority="2" stopIfTrue="1">
      <formula>AND(G6="CO",OR(WEEKDAY(G$4,2)&gt;5,COUNTIF(Sarbatori,G$4)&gt;0))</formula>
    </cfRule>
    <cfRule type="expression" dxfId="9" priority="3" stopIfTrue="1">
      <formula>G6="CO"</formula>
    </cfRule>
    <cfRule type="expression" dxfId="8" priority="4" stopIfTrue="1">
      <formula>G6="CM"</formula>
    </cfRule>
    <cfRule type="expression" dxfId="7" priority="5" stopIfTrue="1">
      <formula>G6="CFP"</formula>
    </cfRule>
    <cfRule type="expression" dxfId="6" priority="6" stopIfTrue="1">
      <formula>G6="EV"</formula>
    </cfRule>
    <cfRule type="expression" dxfId="5" priority="7" stopIfTrue="1">
      <formula>COUNTIF(Sarbatori,G$4)&gt;0</formula>
    </cfRule>
    <cfRule type="expression" dxfId="4" priority="8" stopIfTrue="1">
      <formula>WEEKDAY(G$4,2)&gt;5</formula>
    </cfRule>
  </conditionalFormatting>
  <conditionalFormatting sqref="G37:NH37">
    <cfRule type="expression" dxfId="3" priority="1" stopIfTrue="1">
      <formula>AND(ISNUMBER(G37),G37&gt;MaxAbs)</formula>
    </cfRule>
  </conditionalFormatting>
  <dataValidations count="1">
    <dataValidation type="list" allowBlank="1" showInputMessage="1" showErrorMessage="1" errorTitle="Cod necunoscut" error="Folosește unul dintre codurile: CO, CM, CFP sau EV." sqref="G6:NH35" xr:uid="{A2DE5F2E-4995-4760-B3D8-CF0C4FB81AB2}">
      <formula1>Coduri</formula1>
    </dataValidation>
  </dataValidations>
  <pageMargins left="0.7" right="0.7" top="0.75" bottom="0.75" header="0.3" footer="0.3"/>
  <pageSetup scale="61" fitToWidth="12" orientation="landscape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84C2C-CE80-4FE0-A602-5C49F334F203}">
  <sheetPr>
    <pageSetUpPr fitToPage="1"/>
  </sheetPr>
  <dimension ref="B2:ZZ1000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24.7109375" style="1" customWidth="1"/>
    <col min="3" max="16" width="7.7109375" style="1" customWidth="1"/>
    <col min="17" max="16384" width="11.42578125" style="1"/>
  </cols>
  <sheetData>
    <row r="2" spans="2:16" ht="21" x14ac:dyDescent="0.35">
      <c r="B2" s="19" t="s">
        <v>56</v>
      </c>
    </row>
    <row r="3" spans="2:16" x14ac:dyDescent="0.2">
      <c r="B3" s="7" t="s">
        <v>57</v>
      </c>
    </row>
    <row r="5" spans="2:16" x14ac:dyDescent="0.2">
      <c r="B5" s="28" t="s">
        <v>6</v>
      </c>
      <c r="C5" s="28" t="s">
        <v>58</v>
      </c>
      <c r="D5" s="28" t="s">
        <v>59</v>
      </c>
      <c r="E5" s="28" t="s">
        <v>60</v>
      </c>
      <c r="F5" s="28" t="s">
        <v>61</v>
      </c>
      <c r="G5" s="28" t="s">
        <v>62</v>
      </c>
      <c r="H5" s="28" t="s">
        <v>63</v>
      </c>
      <c r="I5" s="28" t="s">
        <v>64</v>
      </c>
      <c r="J5" s="28" t="s">
        <v>65</v>
      </c>
      <c r="K5" s="28" t="s">
        <v>66</v>
      </c>
      <c r="L5" s="28" t="s">
        <v>67</v>
      </c>
      <c r="M5" s="28" t="s">
        <v>68</v>
      </c>
      <c r="N5" s="28" t="s">
        <v>69</v>
      </c>
      <c r="O5" s="28" t="s">
        <v>70</v>
      </c>
      <c r="P5" s="28" t="s">
        <v>10</v>
      </c>
    </row>
    <row r="6" spans="2:16" x14ac:dyDescent="0.2">
      <c r="B6" s="21" t="str">
        <f>IF(Planificare!B6="","",Planificare!B6)</f>
        <v>Exemplu: Angajat 1</v>
      </c>
      <c r="C6" s="14">
        <f>IF($B6="","",SUMPRODUCT((Planificare!$G6:$NH6="CO")*(YEAR(Planificare!$G$4:$NH$4)=An)*(MONTH(Planificare!$G$4:$NH$4)=1)*(WEEKDAY(Planificare!$G$4:$NH$4,2)&lt;6)*(COUNTIF(Sarbatori,Planificare!$G$4:$NH$4)=0)))</f>
        <v>0</v>
      </c>
      <c r="D6" s="14">
        <f>IF($B6="","",SUMPRODUCT((Planificare!$G6:$NH6="CO")*(YEAR(Planificare!$G$4:$NH$4)=An)*(MONTH(Planificare!$G$4:$NH$4)=2)*(WEEKDAY(Planificare!$G$4:$NH$4,2)&lt;6)*(COUNTIF(Sarbatori,Planificare!$G$4:$NH$4)=0)))</f>
        <v>0</v>
      </c>
      <c r="E6" s="14">
        <f>IF($B6="","",SUMPRODUCT((Planificare!$G6:$NH6="CO")*(YEAR(Planificare!$G$4:$NH$4)=An)*(MONTH(Planificare!$G$4:$NH$4)=3)*(WEEKDAY(Planificare!$G$4:$NH$4,2)&lt;6)*(COUNTIF(Sarbatori,Planificare!$G$4:$NH$4)=0)))</f>
        <v>0</v>
      </c>
      <c r="F6" s="14">
        <f>IF($B6="","",SUMPRODUCT((Planificare!$G6:$NH6="CO")*(YEAR(Planificare!$G$4:$NH$4)=An)*(MONTH(Planificare!$G$4:$NH$4)=4)*(WEEKDAY(Planificare!$G$4:$NH$4,2)&lt;6)*(COUNTIF(Sarbatori,Planificare!$G$4:$NH$4)=0)))</f>
        <v>0</v>
      </c>
      <c r="G6" s="14">
        <f>IF($B6="","",SUMPRODUCT((Planificare!$G6:$NH6="CO")*(YEAR(Planificare!$G$4:$NH$4)=An)*(MONTH(Planificare!$G$4:$NH$4)=5)*(WEEKDAY(Planificare!$G$4:$NH$4,2)&lt;6)*(COUNTIF(Sarbatori,Planificare!$G$4:$NH$4)=0)))</f>
        <v>0</v>
      </c>
      <c r="H6" s="14">
        <f>IF($B6="","",SUMPRODUCT((Planificare!$G6:$NH6="CO")*(YEAR(Planificare!$G$4:$NH$4)=An)*(MONTH(Planificare!$G$4:$NH$4)=6)*(WEEKDAY(Planificare!$G$4:$NH$4,2)&lt;6)*(COUNTIF(Sarbatori,Planificare!$G$4:$NH$4)=0)))</f>
        <v>0</v>
      </c>
      <c r="I6" s="14">
        <f>IF($B6="","",SUMPRODUCT((Planificare!$G6:$NH6="CO")*(YEAR(Planificare!$G$4:$NH$4)=An)*(MONTH(Planificare!$G$4:$NH$4)=7)*(WEEKDAY(Planificare!$G$4:$NH$4,2)&lt;6)*(COUNTIF(Sarbatori,Planificare!$G$4:$NH$4)=0)))</f>
        <v>10</v>
      </c>
      <c r="J6" s="14">
        <f>IF($B6="","",SUMPRODUCT((Planificare!$G6:$NH6="CO")*(YEAR(Planificare!$G$4:$NH$4)=An)*(MONTH(Planificare!$G$4:$NH$4)=8)*(WEEKDAY(Planificare!$G$4:$NH$4,2)&lt;6)*(COUNTIF(Sarbatori,Planificare!$G$4:$NH$4)=0)))</f>
        <v>0</v>
      </c>
      <c r="K6" s="14">
        <f>IF($B6="","",SUMPRODUCT((Planificare!$G6:$NH6="CO")*(YEAR(Planificare!$G$4:$NH$4)=An)*(MONTH(Planificare!$G$4:$NH$4)=9)*(WEEKDAY(Planificare!$G$4:$NH$4,2)&lt;6)*(COUNTIF(Sarbatori,Planificare!$G$4:$NH$4)=0)))</f>
        <v>0</v>
      </c>
      <c r="L6" s="14">
        <f>IF($B6="","",SUMPRODUCT((Planificare!$G6:$NH6="CO")*(YEAR(Planificare!$G$4:$NH$4)=An)*(MONTH(Planificare!$G$4:$NH$4)=10)*(WEEKDAY(Planificare!$G$4:$NH$4,2)&lt;6)*(COUNTIF(Sarbatori,Planificare!$G$4:$NH$4)=0)))</f>
        <v>0</v>
      </c>
      <c r="M6" s="14">
        <f>IF($B6="","",SUMPRODUCT((Planificare!$G6:$NH6="CO")*(YEAR(Planificare!$G$4:$NH$4)=An)*(MONTH(Planificare!$G$4:$NH$4)=11)*(WEEKDAY(Planificare!$G$4:$NH$4,2)&lt;6)*(COUNTIF(Sarbatori,Planificare!$G$4:$NH$4)=0)))</f>
        <v>0</v>
      </c>
      <c r="N6" s="14">
        <f>IF($B6="","",SUMPRODUCT((Planificare!$G6:$NH6="CO")*(YEAR(Planificare!$G$4:$NH$4)=An)*(MONTH(Planificare!$G$4:$NH$4)=12)*(WEEKDAY(Planificare!$G$4:$NH$4,2)&lt;6)*(COUNTIF(Sarbatori,Planificare!$G$4:$NH$4)=0)))</f>
        <v>0</v>
      </c>
      <c r="O6" s="17">
        <f t="shared" ref="O6:O35" si="0">IF($B6="","",SUM(C6:N6))</f>
        <v>10</v>
      </c>
      <c r="P6" s="14">
        <f>IF($B6="","",Planificare!F6)</f>
        <v>10</v>
      </c>
    </row>
    <row r="7" spans="2:16" x14ac:dyDescent="0.2">
      <c r="B7" s="21" t="str">
        <f>IF(Planificare!B7="","",Planificare!B7)</f>
        <v>Exemplu: Angajat 2</v>
      </c>
      <c r="C7" s="14">
        <f>IF($B7="","",SUMPRODUCT((Planificare!$G7:$NH7="CO")*(YEAR(Planificare!$G$4:$NH$4)=An)*(MONTH(Planificare!$G$4:$NH$4)=1)*(WEEKDAY(Planificare!$G$4:$NH$4,2)&lt;6)*(COUNTIF(Sarbatori,Planificare!$G$4:$NH$4)=0)))</f>
        <v>3</v>
      </c>
      <c r="D7" s="14">
        <f>IF($B7="","",SUMPRODUCT((Planificare!$G7:$NH7="CO")*(YEAR(Planificare!$G$4:$NH$4)=An)*(MONTH(Planificare!$G$4:$NH$4)=2)*(WEEKDAY(Planificare!$G$4:$NH$4,2)&lt;6)*(COUNTIF(Sarbatori,Planificare!$G$4:$NH$4)=0)))</f>
        <v>0</v>
      </c>
      <c r="E7" s="14">
        <f>IF($B7="","",SUMPRODUCT((Planificare!$G7:$NH7="CO")*(YEAR(Planificare!$G$4:$NH$4)=An)*(MONTH(Planificare!$G$4:$NH$4)=3)*(WEEKDAY(Planificare!$G$4:$NH$4,2)&lt;6)*(COUNTIF(Sarbatori,Planificare!$G$4:$NH$4)=0)))</f>
        <v>0</v>
      </c>
      <c r="F7" s="14">
        <f>IF($B7="","",SUMPRODUCT((Planificare!$G7:$NH7="CO")*(YEAR(Planificare!$G$4:$NH$4)=An)*(MONTH(Planificare!$G$4:$NH$4)=4)*(WEEKDAY(Planificare!$G$4:$NH$4,2)&lt;6)*(COUNTIF(Sarbatori,Planificare!$G$4:$NH$4)=0)))</f>
        <v>0</v>
      </c>
      <c r="G7" s="14">
        <f>IF($B7="","",SUMPRODUCT((Planificare!$G7:$NH7="CO")*(YEAR(Planificare!$G$4:$NH$4)=An)*(MONTH(Planificare!$G$4:$NH$4)=5)*(WEEKDAY(Planificare!$G$4:$NH$4,2)&lt;6)*(COUNTIF(Sarbatori,Planificare!$G$4:$NH$4)=0)))</f>
        <v>0</v>
      </c>
      <c r="H7" s="14">
        <f>IF($B7="","",SUMPRODUCT((Planificare!$G7:$NH7="CO")*(YEAR(Planificare!$G$4:$NH$4)=An)*(MONTH(Planificare!$G$4:$NH$4)=6)*(WEEKDAY(Planificare!$G$4:$NH$4,2)&lt;6)*(COUNTIF(Sarbatori,Planificare!$G$4:$NH$4)=0)))</f>
        <v>0</v>
      </c>
      <c r="I7" s="14">
        <f>IF($B7="","",SUMPRODUCT((Planificare!$G7:$NH7="CO")*(YEAR(Planificare!$G$4:$NH$4)=An)*(MONTH(Planificare!$G$4:$NH$4)=7)*(WEEKDAY(Planificare!$G$4:$NH$4,2)&lt;6)*(COUNTIF(Sarbatori,Planificare!$G$4:$NH$4)=0)))</f>
        <v>0</v>
      </c>
      <c r="J7" s="14">
        <f>IF($B7="","",SUMPRODUCT((Planificare!$G7:$NH7="CO")*(YEAR(Planificare!$G$4:$NH$4)=An)*(MONTH(Planificare!$G$4:$NH$4)=8)*(WEEKDAY(Planificare!$G$4:$NH$4,2)&lt;6)*(COUNTIF(Sarbatori,Planificare!$G$4:$NH$4)=0)))</f>
        <v>5</v>
      </c>
      <c r="K7" s="14">
        <f>IF($B7="","",SUMPRODUCT((Planificare!$G7:$NH7="CO")*(YEAR(Planificare!$G$4:$NH$4)=An)*(MONTH(Planificare!$G$4:$NH$4)=9)*(WEEKDAY(Planificare!$G$4:$NH$4,2)&lt;6)*(COUNTIF(Sarbatori,Planificare!$G$4:$NH$4)=0)))</f>
        <v>0</v>
      </c>
      <c r="L7" s="14">
        <f>IF($B7="","",SUMPRODUCT((Planificare!$G7:$NH7="CO")*(YEAR(Planificare!$G$4:$NH$4)=An)*(MONTH(Planificare!$G$4:$NH$4)=10)*(WEEKDAY(Planificare!$G$4:$NH$4,2)&lt;6)*(COUNTIF(Sarbatori,Planificare!$G$4:$NH$4)=0)))</f>
        <v>0</v>
      </c>
      <c r="M7" s="14">
        <f>IF($B7="","",SUMPRODUCT((Planificare!$G7:$NH7="CO")*(YEAR(Planificare!$G$4:$NH$4)=An)*(MONTH(Planificare!$G$4:$NH$4)=11)*(WEEKDAY(Planificare!$G$4:$NH$4,2)&lt;6)*(COUNTIF(Sarbatori,Planificare!$G$4:$NH$4)=0)))</f>
        <v>0</v>
      </c>
      <c r="N7" s="14">
        <f>IF($B7="","",SUMPRODUCT((Planificare!$G7:$NH7="CO")*(YEAR(Planificare!$G$4:$NH$4)=An)*(MONTH(Planificare!$G$4:$NH$4)=12)*(WEEKDAY(Planificare!$G$4:$NH$4,2)&lt;6)*(COUNTIF(Sarbatori,Planificare!$G$4:$NH$4)=0)))</f>
        <v>0</v>
      </c>
      <c r="O7" s="17">
        <f t="shared" si="0"/>
        <v>8</v>
      </c>
      <c r="P7" s="14">
        <f>IF($B7="","",Planificare!F7)</f>
        <v>12</v>
      </c>
    </row>
    <row r="8" spans="2:16" x14ac:dyDescent="0.2">
      <c r="B8" s="21" t="str">
        <f>IF(Planificare!B8="","",Planificare!B8)</f>
        <v>Exemplu: Angajat 3</v>
      </c>
      <c r="C8" s="14">
        <f>IF($B8="","",SUMPRODUCT((Planificare!$G8:$NH8="CO")*(YEAR(Planificare!$G$4:$NH$4)=An)*(MONTH(Planificare!$G$4:$NH$4)=1)*(WEEKDAY(Planificare!$G$4:$NH$4,2)&lt;6)*(COUNTIF(Sarbatori,Planificare!$G$4:$NH$4)=0)))</f>
        <v>0</v>
      </c>
      <c r="D8" s="14">
        <f>IF($B8="","",SUMPRODUCT((Planificare!$G8:$NH8="CO")*(YEAR(Planificare!$G$4:$NH$4)=An)*(MONTH(Planificare!$G$4:$NH$4)=2)*(WEEKDAY(Planificare!$G$4:$NH$4,2)&lt;6)*(COUNTIF(Sarbatori,Planificare!$G$4:$NH$4)=0)))</f>
        <v>0</v>
      </c>
      <c r="E8" s="14">
        <f>IF($B8="","",SUMPRODUCT((Planificare!$G8:$NH8="CO")*(YEAR(Planificare!$G$4:$NH$4)=An)*(MONTH(Planificare!$G$4:$NH$4)=3)*(WEEKDAY(Planificare!$G$4:$NH$4,2)&lt;6)*(COUNTIF(Sarbatori,Planificare!$G$4:$NH$4)=0)))</f>
        <v>0</v>
      </c>
      <c r="F8" s="14">
        <f>IF($B8="","",SUMPRODUCT((Planificare!$G8:$NH8="CO")*(YEAR(Planificare!$G$4:$NH$4)=An)*(MONTH(Planificare!$G$4:$NH$4)=4)*(WEEKDAY(Planificare!$G$4:$NH$4,2)&lt;6)*(COUNTIF(Sarbatori,Planificare!$G$4:$NH$4)=0)))</f>
        <v>0</v>
      </c>
      <c r="G8" s="14">
        <f>IF($B8="","",SUMPRODUCT((Planificare!$G8:$NH8="CO")*(YEAR(Planificare!$G$4:$NH$4)=An)*(MONTH(Planificare!$G$4:$NH$4)=5)*(WEEKDAY(Planificare!$G$4:$NH$4,2)&lt;6)*(COUNTIF(Sarbatori,Planificare!$G$4:$NH$4)=0)))</f>
        <v>1</v>
      </c>
      <c r="H8" s="14">
        <f>IF($B8="","",SUMPRODUCT((Planificare!$G8:$NH8="CO")*(YEAR(Planificare!$G$4:$NH$4)=An)*(MONTH(Planificare!$G$4:$NH$4)=6)*(WEEKDAY(Planificare!$G$4:$NH$4,2)&lt;6)*(COUNTIF(Sarbatori,Planificare!$G$4:$NH$4)=0)))</f>
        <v>0</v>
      </c>
      <c r="I8" s="14">
        <f>IF($B8="","",SUMPRODUCT((Planificare!$G8:$NH8="CO")*(YEAR(Planificare!$G$4:$NH$4)=An)*(MONTH(Planificare!$G$4:$NH$4)=7)*(WEEKDAY(Planificare!$G$4:$NH$4,2)&lt;6)*(COUNTIF(Sarbatori,Planificare!$G$4:$NH$4)=0)))</f>
        <v>5</v>
      </c>
      <c r="J8" s="14">
        <f>IF($B8="","",SUMPRODUCT((Planificare!$G8:$NH8="CO")*(YEAR(Planificare!$G$4:$NH$4)=An)*(MONTH(Planificare!$G$4:$NH$4)=8)*(WEEKDAY(Planificare!$G$4:$NH$4,2)&lt;6)*(COUNTIF(Sarbatori,Planificare!$G$4:$NH$4)=0)))</f>
        <v>0</v>
      </c>
      <c r="K8" s="14">
        <f>IF($B8="","",SUMPRODUCT((Planificare!$G8:$NH8="CO")*(YEAR(Planificare!$G$4:$NH$4)=An)*(MONTH(Planificare!$G$4:$NH$4)=9)*(WEEKDAY(Planificare!$G$4:$NH$4,2)&lt;6)*(COUNTIF(Sarbatori,Planificare!$G$4:$NH$4)=0)))</f>
        <v>0</v>
      </c>
      <c r="L8" s="14">
        <f>IF($B8="","",SUMPRODUCT((Planificare!$G8:$NH8="CO")*(YEAR(Planificare!$G$4:$NH$4)=An)*(MONTH(Planificare!$G$4:$NH$4)=10)*(WEEKDAY(Planificare!$G$4:$NH$4,2)&lt;6)*(COUNTIF(Sarbatori,Planificare!$G$4:$NH$4)=0)))</f>
        <v>0</v>
      </c>
      <c r="M8" s="14">
        <f>IF($B8="","",SUMPRODUCT((Planificare!$G8:$NH8="CO")*(YEAR(Planificare!$G$4:$NH$4)=An)*(MONTH(Planificare!$G$4:$NH$4)=11)*(WEEKDAY(Planificare!$G$4:$NH$4,2)&lt;6)*(COUNTIF(Sarbatori,Planificare!$G$4:$NH$4)=0)))</f>
        <v>0</v>
      </c>
      <c r="N8" s="14">
        <f>IF($B8="","",SUMPRODUCT((Planificare!$G8:$NH8="CO")*(YEAR(Planificare!$G$4:$NH$4)=An)*(MONTH(Planificare!$G$4:$NH$4)=12)*(WEEKDAY(Planificare!$G$4:$NH$4,2)&lt;6)*(COUNTIF(Sarbatori,Planificare!$G$4:$NH$4)=0)))</f>
        <v>5</v>
      </c>
      <c r="O8" s="17">
        <f t="shared" si="0"/>
        <v>11</v>
      </c>
      <c r="P8" s="14">
        <f>IF($B8="","",Planificare!F8)</f>
        <v>9</v>
      </c>
    </row>
    <row r="9" spans="2:16" x14ac:dyDescent="0.2">
      <c r="B9" s="21" t="str">
        <f>IF(Planificare!B9="","",Planificare!B9)</f>
        <v/>
      </c>
      <c r="C9" s="14" t="str">
        <f>IF($B9="","",SUMPRODUCT((Planificare!$G9:$NH9="CO")*(YEAR(Planificare!$G$4:$NH$4)=An)*(MONTH(Planificare!$G$4:$NH$4)=1)*(WEEKDAY(Planificare!$G$4:$NH$4,2)&lt;6)*(COUNTIF(Sarbatori,Planificare!$G$4:$NH$4)=0)))</f>
        <v/>
      </c>
      <c r="D9" s="14" t="str">
        <f>IF($B9="","",SUMPRODUCT((Planificare!$G9:$NH9="CO")*(YEAR(Planificare!$G$4:$NH$4)=An)*(MONTH(Planificare!$G$4:$NH$4)=2)*(WEEKDAY(Planificare!$G$4:$NH$4,2)&lt;6)*(COUNTIF(Sarbatori,Planificare!$G$4:$NH$4)=0)))</f>
        <v/>
      </c>
      <c r="E9" s="14" t="str">
        <f>IF($B9="","",SUMPRODUCT((Planificare!$G9:$NH9="CO")*(YEAR(Planificare!$G$4:$NH$4)=An)*(MONTH(Planificare!$G$4:$NH$4)=3)*(WEEKDAY(Planificare!$G$4:$NH$4,2)&lt;6)*(COUNTIF(Sarbatori,Planificare!$G$4:$NH$4)=0)))</f>
        <v/>
      </c>
      <c r="F9" s="14" t="str">
        <f>IF($B9="","",SUMPRODUCT((Planificare!$G9:$NH9="CO")*(YEAR(Planificare!$G$4:$NH$4)=An)*(MONTH(Planificare!$G$4:$NH$4)=4)*(WEEKDAY(Planificare!$G$4:$NH$4,2)&lt;6)*(COUNTIF(Sarbatori,Planificare!$G$4:$NH$4)=0)))</f>
        <v/>
      </c>
      <c r="G9" s="14" t="str">
        <f>IF($B9="","",SUMPRODUCT((Planificare!$G9:$NH9="CO")*(YEAR(Planificare!$G$4:$NH$4)=An)*(MONTH(Planificare!$G$4:$NH$4)=5)*(WEEKDAY(Planificare!$G$4:$NH$4,2)&lt;6)*(COUNTIF(Sarbatori,Planificare!$G$4:$NH$4)=0)))</f>
        <v/>
      </c>
      <c r="H9" s="14" t="str">
        <f>IF($B9="","",SUMPRODUCT((Planificare!$G9:$NH9="CO")*(YEAR(Planificare!$G$4:$NH$4)=An)*(MONTH(Planificare!$G$4:$NH$4)=6)*(WEEKDAY(Planificare!$G$4:$NH$4,2)&lt;6)*(COUNTIF(Sarbatori,Planificare!$G$4:$NH$4)=0)))</f>
        <v/>
      </c>
      <c r="I9" s="14" t="str">
        <f>IF($B9="","",SUMPRODUCT((Planificare!$G9:$NH9="CO")*(YEAR(Planificare!$G$4:$NH$4)=An)*(MONTH(Planificare!$G$4:$NH$4)=7)*(WEEKDAY(Planificare!$G$4:$NH$4,2)&lt;6)*(COUNTIF(Sarbatori,Planificare!$G$4:$NH$4)=0)))</f>
        <v/>
      </c>
      <c r="J9" s="14" t="str">
        <f>IF($B9="","",SUMPRODUCT((Planificare!$G9:$NH9="CO")*(YEAR(Planificare!$G$4:$NH$4)=An)*(MONTH(Planificare!$G$4:$NH$4)=8)*(WEEKDAY(Planificare!$G$4:$NH$4,2)&lt;6)*(COUNTIF(Sarbatori,Planificare!$G$4:$NH$4)=0)))</f>
        <v/>
      </c>
      <c r="K9" s="14" t="str">
        <f>IF($B9="","",SUMPRODUCT((Planificare!$G9:$NH9="CO")*(YEAR(Planificare!$G$4:$NH$4)=An)*(MONTH(Planificare!$G$4:$NH$4)=9)*(WEEKDAY(Planificare!$G$4:$NH$4,2)&lt;6)*(COUNTIF(Sarbatori,Planificare!$G$4:$NH$4)=0)))</f>
        <v/>
      </c>
      <c r="L9" s="14" t="str">
        <f>IF($B9="","",SUMPRODUCT((Planificare!$G9:$NH9="CO")*(YEAR(Planificare!$G$4:$NH$4)=An)*(MONTH(Planificare!$G$4:$NH$4)=10)*(WEEKDAY(Planificare!$G$4:$NH$4,2)&lt;6)*(COUNTIF(Sarbatori,Planificare!$G$4:$NH$4)=0)))</f>
        <v/>
      </c>
      <c r="M9" s="14" t="str">
        <f>IF($B9="","",SUMPRODUCT((Planificare!$G9:$NH9="CO")*(YEAR(Planificare!$G$4:$NH$4)=An)*(MONTH(Planificare!$G$4:$NH$4)=11)*(WEEKDAY(Planificare!$G$4:$NH$4,2)&lt;6)*(COUNTIF(Sarbatori,Planificare!$G$4:$NH$4)=0)))</f>
        <v/>
      </c>
      <c r="N9" s="14" t="str">
        <f>IF($B9="","",SUMPRODUCT((Planificare!$G9:$NH9="CO")*(YEAR(Planificare!$G$4:$NH$4)=An)*(MONTH(Planificare!$G$4:$NH$4)=12)*(WEEKDAY(Planificare!$G$4:$NH$4,2)&lt;6)*(COUNTIF(Sarbatori,Planificare!$G$4:$NH$4)=0)))</f>
        <v/>
      </c>
      <c r="O9" s="17" t="str">
        <f t="shared" si="0"/>
        <v/>
      </c>
      <c r="P9" s="14" t="str">
        <f>IF($B9="","",Planificare!F9)</f>
        <v/>
      </c>
    </row>
    <row r="10" spans="2:16" x14ac:dyDescent="0.2">
      <c r="B10" s="21" t="str">
        <f>IF(Planificare!B10="","",Planificare!B10)</f>
        <v/>
      </c>
      <c r="C10" s="14" t="str">
        <f>IF($B10="","",SUMPRODUCT((Planificare!$G10:$NH10="CO")*(YEAR(Planificare!$G$4:$NH$4)=An)*(MONTH(Planificare!$G$4:$NH$4)=1)*(WEEKDAY(Planificare!$G$4:$NH$4,2)&lt;6)*(COUNTIF(Sarbatori,Planificare!$G$4:$NH$4)=0)))</f>
        <v/>
      </c>
      <c r="D10" s="14" t="str">
        <f>IF($B10="","",SUMPRODUCT((Planificare!$G10:$NH10="CO")*(YEAR(Planificare!$G$4:$NH$4)=An)*(MONTH(Planificare!$G$4:$NH$4)=2)*(WEEKDAY(Planificare!$G$4:$NH$4,2)&lt;6)*(COUNTIF(Sarbatori,Planificare!$G$4:$NH$4)=0)))</f>
        <v/>
      </c>
      <c r="E10" s="14" t="str">
        <f>IF($B10="","",SUMPRODUCT((Planificare!$G10:$NH10="CO")*(YEAR(Planificare!$G$4:$NH$4)=An)*(MONTH(Planificare!$G$4:$NH$4)=3)*(WEEKDAY(Planificare!$G$4:$NH$4,2)&lt;6)*(COUNTIF(Sarbatori,Planificare!$G$4:$NH$4)=0)))</f>
        <v/>
      </c>
      <c r="F10" s="14" t="str">
        <f>IF($B10="","",SUMPRODUCT((Planificare!$G10:$NH10="CO")*(YEAR(Planificare!$G$4:$NH$4)=An)*(MONTH(Planificare!$G$4:$NH$4)=4)*(WEEKDAY(Planificare!$G$4:$NH$4,2)&lt;6)*(COUNTIF(Sarbatori,Planificare!$G$4:$NH$4)=0)))</f>
        <v/>
      </c>
      <c r="G10" s="14" t="str">
        <f>IF($B10="","",SUMPRODUCT((Planificare!$G10:$NH10="CO")*(YEAR(Planificare!$G$4:$NH$4)=An)*(MONTH(Planificare!$G$4:$NH$4)=5)*(WEEKDAY(Planificare!$G$4:$NH$4,2)&lt;6)*(COUNTIF(Sarbatori,Planificare!$G$4:$NH$4)=0)))</f>
        <v/>
      </c>
      <c r="H10" s="14" t="str">
        <f>IF($B10="","",SUMPRODUCT((Planificare!$G10:$NH10="CO")*(YEAR(Planificare!$G$4:$NH$4)=An)*(MONTH(Planificare!$G$4:$NH$4)=6)*(WEEKDAY(Planificare!$G$4:$NH$4,2)&lt;6)*(COUNTIF(Sarbatori,Planificare!$G$4:$NH$4)=0)))</f>
        <v/>
      </c>
      <c r="I10" s="14" t="str">
        <f>IF($B10="","",SUMPRODUCT((Planificare!$G10:$NH10="CO")*(YEAR(Planificare!$G$4:$NH$4)=An)*(MONTH(Planificare!$G$4:$NH$4)=7)*(WEEKDAY(Planificare!$G$4:$NH$4,2)&lt;6)*(COUNTIF(Sarbatori,Planificare!$G$4:$NH$4)=0)))</f>
        <v/>
      </c>
      <c r="J10" s="14" t="str">
        <f>IF($B10="","",SUMPRODUCT((Planificare!$G10:$NH10="CO")*(YEAR(Planificare!$G$4:$NH$4)=An)*(MONTH(Planificare!$G$4:$NH$4)=8)*(WEEKDAY(Planificare!$G$4:$NH$4,2)&lt;6)*(COUNTIF(Sarbatori,Planificare!$G$4:$NH$4)=0)))</f>
        <v/>
      </c>
      <c r="K10" s="14" t="str">
        <f>IF($B10="","",SUMPRODUCT((Planificare!$G10:$NH10="CO")*(YEAR(Planificare!$G$4:$NH$4)=An)*(MONTH(Planificare!$G$4:$NH$4)=9)*(WEEKDAY(Planificare!$G$4:$NH$4,2)&lt;6)*(COUNTIF(Sarbatori,Planificare!$G$4:$NH$4)=0)))</f>
        <v/>
      </c>
      <c r="L10" s="14" t="str">
        <f>IF($B10="","",SUMPRODUCT((Planificare!$G10:$NH10="CO")*(YEAR(Planificare!$G$4:$NH$4)=An)*(MONTH(Planificare!$G$4:$NH$4)=10)*(WEEKDAY(Planificare!$G$4:$NH$4,2)&lt;6)*(COUNTIF(Sarbatori,Planificare!$G$4:$NH$4)=0)))</f>
        <v/>
      </c>
      <c r="M10" s="14" t="str">
        <f>IF($B10="","",SUMPRODUCT((Planificare!$G10:$NH10="CO")*(YEAR(Planificare!$G$4:$NH$4)=An)*(MONTH(Planificare!$G$4:$NH$4)=11)*(WEEKDAY(Planificare!$G$4:$NH$4,2)&lt;6)*(COUNTIF(Sarbatori,Planificare!$G$4:$NH$4)=0)))</f>
        <v/>
      </c>
      <c r="N10" s="14" t="str">
        <f>IF($B10="","",SUMPRODUCT((Planificare!$G10:$NH10="CO")*(YEAR(Planificare!$G$4:$NH$4)=An)*(MONTH(Planificare!$G$4:$NH$4)=12)*(WEEKDAY(Planificare!$G$4:$NH$4,2)&lt;6)*(COUNTIF(Sarbatori,Planificare!$G$4:$NH$4)=0)))</f>
        <v/>
      </c>
      <c r="O10" s="17" t="str">
        <f t="shared" si="0"/>
        <v/>
      </c>
      <c r="P10" s="14" t="str">
        <f>IF($B10="","",Planificare!F10)</f>
        <v/>
      </c>
    </row>
    <row r="11" spans="2:16" x14ac:dyDescent="0.2">
      <c r="B11" s="21" t="str">
        <f>IF(Planificare!B11="","",Planificare!B11)</f>
        <v/>
      </c>
      <c r="C11" s="14" t="str">
        <f>IF($B11="","",SUMPRODUCT((Planificare!$G11:$NH11="CO")*(YEAR(Planificare!$G$4:$NH$4)=An)*(MONTH(Planificare!$G$4:$NH$4)=1)*(WEEKDAY(Planificare!$G$4:$NH$4,2)&lt;6)*(COUNTIF(Sarbatori,Planificare!$G$4:$NH$4)=0)))</f>
        <v/>
      </c>
      <c r="D11" s="14" t="str">
        <f>IF($B11="","",SUMPRODUCT((Planificare!$G11:$NH11="CO")*(YEAR(Planificare!$G$4:$NH$4)=An)*(MONTH(Planificare!$G$4:$NH$4)=2)*(WEEKDAY(Planificare!$G$4:$NH$4,2)&lt;6)*(COUNTIF(Sarbatori,Planificare!$G$4:$NH$4)=0)))</f>
        <v/>
      </c>
      <c r="E11" s="14" t="str">
        <f>IF($B11="","",SUMPRODUCT((Planificare!$G11:$NH11="CO")*(YEAR(Planificare!$G$4:$NH$4)=An)*(MONTH(Planificare!$G$4:$NH$4)=3)*(WEEKDAY(Planificare!$G$4:$NH$4,2)&lt;6)*(COUNTIF(Sarbatori,Planificare!$G$4:$NH$4)=0)))</f>
        <v/>
      </c>
      <c r="F11" s="14" t="str">
        <f>IF($B11="","",SUMPRODUCT((Planificare!$G11:$NH11="CO")*(YEAR(Planificare!$G$4:$NH$4)=An)*(MONTH(Planificare!$G$4:$NH$4)=4)*(WEEKDAY(Planificare!$G$4:$NH$4,2)&lt;6)*(COUNTIF(Sarbatori,Planificare!$G$4:$NH$4)=0)))</f>
        <v/>
      </c>
      <c r="G11" s="14" t="str">
        <f>IF($B11="","",SUMPRODUCT((Planificare!$G11:$NH11="CO")*(YEAR(Planificare!$G$4:$NH$4)=An)*(MONTH(Planificare!$G$4:$NH$4)=5)*(WEEKDAY(Planificare!$G$4:$NH$4,2)&lt;6)*(COUNTIF(Sarbatori,Planificare!$G$4:$NH$4)=0)))</f>
        <v/>
      </c>
      <c r="H11" s="14" t="str">
        <f>IF($B11="","",SUMPRODUCT((Planificare!$G11:$NH11="CO")*(YEAR(Planificare!$G$4:$NH$4)=An)*(MONTH(Planificare!$G$4:$NH$4)=6)*(WEEKDAY(Planificare!$G$4:$NH$4,2)&lt;6)*(COUNTIF(Sarbatori,Planificare!$G$4:$NH$4)=0)))</f>
        <v/>
      </c>
      <c r="I11" s="14" t="str">
        <f>IF($B11="","",SUMPRODUCT((Planificare!$G11:$NH11="CO")*(YEAR(Planificare!$G$4:$NH$4)=An)*(MONTH(Planificare!$G$4:$NH$4)=7)*(WEEKDAY(Planificare!$G$4:$NH$4,2)&lt;6)*(COUNTIF(Sarbatori,Planificare!$G$4:$NH$4)=0)))</f>
        <v/>
      </c>
      <c r="J11" s="14" t="str">
        <f>IF($B11="","",SUMPRODUCT((Planificare!$G11:$NH11="CO")*(YEAR(Planificare!$G$4:$NH$4)=An)*(MONTH(Planificare!$G$4:$NH$4)=8)*(WEEKDAY(Planificare!$G$4:$NH$4,2)&lt;6)*(COUNTIF(Sarbatori,Planificare!$G$4:$NH$4)=0)))</f>
        <v/>
      </c>
      <c r="K11" s="14" t="str">
        <f>IF($B11="","",SUMPRODUCT((Planificare!$G11:$NH11="CO")*(YEAR(Planificare!$G$4:$NH$4)=An)*(MONTH(Planificare!$G$4:$NH$4)=9)*(WEEKDAY(Planificare!$G$4:$NH$4,2)&lt;6)*(COUNTIF(Sarbatori,Planificare!$G$4:$NH$4)=0)))</f>
        <v/>
      </c>
      <c r="L11" s="14" t="str">
        <f>IF($B11="","",SUMPRODUCT((Planificare!$G11:$NH11="CO")*(YEAR(Planificare!$G$4:$NH$4)=An)*(MONTH(Planificare!$G$4:$NH$4)=10)*(WEEKDAY(Planificare!$G$4:$NH$4,2)&lt;6)*(COUNTIF(Sarbatori,Planificare!$G$4:$NH$4)=0)))</f>
        <v/>
      </c>
      <c r="M11" s="14" t="str">
        <f>IF($B11="","",SUMPRODUCT((Planificare!$G11:$NH11="CO")*(YEAR(Planificare!$G$4:$NH$4)=An)*(MONTH(Planificare!$G$4:$NH$4)=11)*(WEEKDAY(Planificare!$G$4:$NH$4,2)&lt;6)*(COUNTIF(Sarbatori,Planificare!$G$4:$NH$4)=0)))</f>
        <v/>
      </c>
      <c r="N11" s="14" t="str">
        <f>IF($B11="","",SUMPRODUCT((Planificare!$G11:$NH11="CO")*(YEAR(Planificare!$G$4:$NH$4)=An)*(MONTH(Planificare!$G$4:$NH$4)=12)*(WEEKDAY(Planificare!$G$4:$NH$4,2)&lt;6)*(COUNTIF(Sarbatori,Planificare!$G$4:$NH$4)=0)))</f>
        <v/>
      </c>
      <c r="O11" s="17" t="str">
        <f t="shared" si="0"/>
        <v/>
      </c>
      <c r="P11" s="14" t="str">
        <f>IF($B11="","",Planificare!F11)</f>
        <v/>
      </c>
    </row>
    <row r="12" spans="2:16" x14ac:dyDescent="0.2">
      <c r="B12" s="21" t="str">
        <f>IF(Planificare!B12="","",Planificare!B12)</f>
        <v/>
      </c>
      <c r="C12" s="14" t="str">
        <f>IF($B12="","",SUMPRODUCT((Planificare!$G12:$NH12="CO")*(YEAR(Planificare!$G$4:$NH$4)=An)*(MONTH(Planificare!$G$4:$NH$4)=1)*(WEEKDAY(Planificare!$G$4:$NH$4,2)&lt;6)*(COUNTIF(Sarbatori,Planificare!$G$4:$NH$4)=0)))</f>
        <v/>
      </c>
      <c r="D12" s="14" t="str">
        <f>IF($B12="","",SUMPRODUCT((Planificare!$G12:$NH12="CO")*(YEAR(Planificare!$G$4:$NH$4)=An)*(MONTH(Planificare!$G$4:$NH$4)=2)*(WEEKDAY(Planificare!$G$4:$NH$4,2)&lt;6)*(COUNTIF(Sarbatori,Planificare!$G$4:$NH$4)=0)))</f>
        <v/>
      </c>
      <c r="E12" s="14" t="str">
        <f>IF($B12="","",SUMPRODUCT((Planificare!$G12:$NH12="CO")*(YEAR(Planificare!$G$4:$NH$4)=An)*(MONTH(Planificare!$G$4:$NH$4)=3)*(WEEKDAY(Planificare!$G$4:$NH$4,2)&lt;6)*(COUNTIF(Sarbatori,Planificare!$G$4:$NH$4)=0)))</f>
        <v/>
      </c>
      <c r="F12" s="14" t="str">
        <f>IF($B12="","",SUMPRODUCT((Planificare!$G12:$NH12="CO")*(YEAR(Planificare!$G$4:$NH$4)=An)*(MONTH(Planificare!$G$4:$NH$4)=4)*(WEEKDAY(Planificare!$G$4:$NH$4,2)&lt;6)*(COUNTIF(Sarbatori,Planificare!$G$4:$NH$4)=0)))</f>
        <v/>
      </c>
      <c r="G12" s="14" t="str">
        <f>IF($B12="","",SUMPRODUCT((Planificare!$G12:$NH12="CO")*(YEAR(Planificare!$G$4:$NH$4)=An)*(MONTH(Planificare!$G$4:$NH$4)=5)*(WEEKDAY(Planificare!$G$4:$NH$4,2)&lt;6)*(COUNTIF(Sarbatori,Planificare!$G$4:$NH$4)=0)))</f>
        <v/>
      </c>
      <c r="H12" s="14" t="str">
        <f>IF($B12="","",SUMPRODUCT((Planificare!$G12:$NH12="CO")*(YEAR(Planificare!$G$4:$NH$4)=An)*(MONTH(Planificare!$G$4:$NH$4)=6)*(WEEKDAY(Planificare!$G$4:$NH$4,2)&lt;6)*(COUNTIF(Sarbatori,Planificare!$G$4:$NH$4)=0)))</f>
        <v/>
      </c>
      <c r="I12" s="14" t="str">
        <f>IF($B12="","",SUMPRODUCT((Planificare!$G12:$NH12="CO")*(YEAR(Planificare!$G$4:$NH$4)=An)*(MONTH(Planificare!$G$4:$NH$4)=7)*(WEEKDAY(Planificare!$G$4:$NH$4,2)&lt;6)*(COUNTIF(Sarbatori,Planificare!$G$4:$NH$4)=0)))</f>
        <v/>
      </c>
      <c r="J12" s="14" t="str">
        <f>IF($B12="","",SUMPRODUCT((Planificare!$G12:$NH12="CO")*(YEAR(Planificare!$G$4:$NH$4)=An)*(MONTH(Planificare!$G$4:$NH$4)=8)*(WEEKDAY(Planificare!$G$4:$NH$4,2)&lt;6)*(COUNTIF(Sarbatori,Planificare!$G$4:$NH$4)=0)))</f>
        <v/>
      </c>
      <c r="K12" s="14" t="str">
        <f>IF($B12="","",SUMPRODUCT((Planificare!$G12:$NH12="CO")*(YEAR(Planificare!$G$4:$NH$4)=An)*(MONTH(Planificare!$G$4:$NH$4)=9)*(WEEKDAY(Planificare!$G$4:$NH$4,2)&lt;6)*(COUNTIF(Sarbatori,Planificare!$G$4:$NH$4)=0)))</f>
        <v/>
      </c>
      <c r="L12" s="14" t="str">
        <f>IF($B12="","",SUMPRODUCT((Planificare!$G12:$NH12="CO")*(YEAR(Planificare!$G$4:$NH$4)=An)*(MONTH(Planificare!$G$4:$NH$4)=10)*(WEEKDAY(Planificare!$G$4:$NH$4,2)&lt;6)*(COUNTIF(Sarbatori,Planificare!$G$4:$NH$4)=0)))</f>
        <v/>
      </c>
      <c r="M12" s="14" t="str">
        <f>IF($B12="","",SUMPRODUCT((Planificare!$G12:$NH12="CO")*(YEAR(Planificare!$G$4:$NH$4)=An)*(MONTH(Planificare!$G$4:$NH$4)=11)*(WEEKDAY(Planificare!$G$4:$NH$4,2)&lt;6)*(COUNTIF(Sarbatori,Planificare!$G$4:$NH$4)=0)))</f>
        <v/>
      </c>
      <c r="N12" s="14" t="str">
        <f>IF($B12="","",SUMPRODUCT((Planificare!$G12:$NH12="CO")*(YEAR(Planificare!$G$4:$NH$4)=An)*(MONTH(Planificare!$G$4:$NH$4)=12)*(WEEKDAY(Planificare!$G$4:$NH$4,2)&lt;6)*(COUNTIF(Sarbatori,Planificare!$G$4:$NH$4)=0)))</f>
        <v/>
      </c>
      <c r="O12" s="17" t="str">
        <f t="shared" si="0"/>
        <v/>
      </c>
      <c r="P12" s="14" t="str">
        <f>IF($B12="","",Planificare!F12)</f>
        <v/>
      </c>
    </row>
    <row r="13" spans="2:16" x14ac:dyDescent="0.2">
      <c r="B13" s="21" t="str">
        <f>IF(Planificare!B13="","",Planificare!B13)</f>
        <v/>
      </c>
      <c r="C13" s="14" t="str">
        <f>IF($B13="","",SUMPRODUCT((Planificare!$G13:$NH13="CO")*(YEAR(Planificare!$G$4:$NH$4)=An)*(MONTH(Planificare!$G$4:$NH$4)=1)*(WEEKDAY(Planificare!$G$4:$NH$4,2)&lt;6)*(COUNTIF(Sarbatori,Planificare!$G$4:$NH$4)=0)))</f>
        <v/>
      </c>
      <c r="D13" s="14" t="str">
        <f>IF($B13="","",SUMPRODUCT((Planificare!$G13:$NH13="CO")*(YEAR(Planificare!$G$4:$NH$4)=An)*(MONTH(Planificare!$G$4:$NH$4)=2)*(WEEKDAY(Planificare!$G$4:$NH$4,2)&lt;6)*(COUNTIF(Sarbatori,Planificare!$G$4:$NH$4)=0)))</f>
        <v/>
      </c>
      <c r="E13" s="14" t="str">
        <f>IF($B13="","",SUMPRODUCT((Planificare!$G13:$NH13="CO")*(YEAR(Planificare!$G$4:$NH$4)=An)*(MONTH(Planificare!$G$4:$NH$4)=3)*(WEEKDAY(Planificare!$G$4:$NH$4,2)&lt;6)*(COUNTIF(Sarbatori,Planificare!$G$4:$NH$4)=0)))</f>
        <v/>
      </c>
      <c r="F13" s="14" t="str">
        <f>IF($B13="","",SUMPRODUCT((Planificare!$G13:$NH13="CO")*(YEAR(Planificare!$G$4:$NH$4)=An)*(MONTH(Planificare!$G$4:$NH$4)=4)*(WEEKDAY(Planificare!$G$4:$NH$4,2)&lt;6)*(COUNTIF(Sarbatori,Planificare!$G$4:$NH$4)=0)))</f>
        <v/>
      </c>
      <c r="G13" s="14" t="str">
        <f>IF($B13="","",SUMPRODUCT((Planificare!$G13:$NH13="CO")*(YEAR(Planificare!$G$4:$NH$4)=An)*(MONTH(Planificare!$G$4:$NH$4)=5)*(WEEKDAY(Planificare!$G$4:$NH$4,2)&lt;6)*(COUNTIF(Sarbatori,Planificare!$G$4:$NH$4)=0)))</f>
        <v/>
      </c>
      <c r="H13" s="14" t="str">
        <f>IF($B13="","",SUMPRODUCT((Planificare!$G13:$NH13="CO")*(YEAR(Planificare!$G$4:$NH$4)=An)*(MONTH(Planificare!$G$4:$NH$4)=6)*(WEEKDAY(Planificare!$G$4:$NH$4,2)&lt;6)*(COUNTIF(Sarbatori,Planificare!$G$4:$NH$4)=0)))</f>
        <v/>
      </c>
      <c r="I13" s="14" t="str">
        <f>IF($B13="","",SUMPRODUCT((Planificare!$G13:$NH13="CO")*(YEAR(Planificare!$G$4:$NH$4)=An)*(MONTH(Planificare!$G$4:$NH$4)=7)*(WEEKDAY(Planificare!$G$4:$NH$4,2)&lt;6)*(COUNTIF(Sarbatori,Planificare!$G$4:$NH$4)=0)))</f>
        <v/>
      </c>
      <c r="J13" s="14" t="str">
        <f>IF($B13="","",SUMPRODUCT((Planificare!$G13:$NH13="CO")*(YEAR(Planificare!$G$4:$NH$4)=An)*(MONTH(Planificare!$G$4:$NH$4)=8)*(WEEKDAY(Planificare!$G$4:$NH$4,2)&lt;6)*(COUNTIF(Sarbatori,Planificare!$G$4:$NH$4)=0)))</f>
        <v/>
      </c>
      <c r="K13" s="14" t="str">
        <f>IF($B13="","",SUMPRODUCT((Planificare!$G13:$NH13="CO")*(YEAR(Planificare!$G$4:$NH$4)=An)*(MONTH(Planificare!$G$4:$NH$4)=9)*(WEEKDAY(Planificare!$G$4:$NH$4,2)&lt;6)*(COUNTIF(Sarbatori,Planificare!$G$4:$NH$4)=0)))</f>
        <v/>
      </c>
      <c r="L13" s="14" t="str">
        <f>IF($B13="","",SUMPRODUCT((Planificare!$G13:$NH13="CO")*(YEAR(Planificare!$G$4:$NH$4)=An)*(MONTH(Planificare!$G$4:$NH$4)=10)*(WEEKDAY(Planificare!$G$4:$NH$4,2)&lt;6)*(COUNTIF(Sarbatori,Planificare!$G$4:$NH$4)=0)))</f>
        <v/>
      </c>
      <c r="M13" s="14" t="str">
        <f>IF($B13="","",SUMPRODUCT((Planificare!$G13:$NH13="CO")*(YEAR(Planificare!$G$4:$NH$4)=An)*(MONTH(Planificare!$G$4:$NH$4)=11)*(WEEKDAY(Planificare!$G$4:$NH$4,2)&lt;6)*(COUNTIF(Sarbatori,Planificare!$G$4:$NH$4)=0)))</f>
        <v/>
      </c>
      <c r="N13" s="14" t="str">
        <f>IF($B13="","",SUMPRODUCT((Planificare!$G13:$NH13="CO")*(YEAR(Planificare!$G$4:$NH$4)=An)*(MONTH(Planificare!$G$4:$NH$4)=12)*(WEEKDAY(Planificare!$G$4:$NH$4,2)&lt;6)*(COUNTIF(Sarbatori,Planificare!$G$4:$NH$4)=0)))</f>
        <v/>
      </c>
      <c r="O13" s="17" t="str">
        <f t="shared" si="0"/>
        <v/>
      </c>
      <c r="P13" s="14" t="str">
        <f>IF($B13="","",Planificare!F13)</f>
        <v/>
      </c>
    </row>
    <row r="14" spans="2:16" x14ac:dyDescent="0.2">
      <c r="B14" s="21" t="str">
        <f>IF(Planificare!B14="","",Planificare!B14)</f>
        <v/>
      </c>
      <c r="C14" s="14" t="str">
        <f>IF($B14="","",SUMPRODUCT((Planificare!$G14:$NH14="CO")*(YEAR(Planificare!$G$4:$NH$4)=An)*(MONTH(Planificare!$G$4:$NH$4)=1)*(WEEKDAY(Planificare!$G$4:$NH$4,2)&lt;6)*(COUNTIF(Sarbatori,Planificare!$G$4:$NH$4)=0)))</f>
        <v/>
      </c>
      <c r="D14" s="14" t="str">
        <f>IF($B14="","",SUMPRODUCT((Planificare!$G14:$NH14="CO")*(YEAR(Planificare!$G$4:$NH$4)=An)*(MONTH(Planificare!$G$4:$NH$4)=2)*(WEEKDAY(Planificare!$G$4:$NH$4,2)&lt;6)*(COUNTIF(Sarbatori,Planificare!$G$4:$NH$4)=0)))</f>
        <v/>
      </c>
      <c r="E14" s="14" t="str">
        <f>IF($B14="","",SUMPRODUCT((Planificare!$G14:$NH14="CO")*(YEAR(Planificare!$G$4:$NH$4)=An)*(MONTH(Planificare!$G$4:$NH$4)=3)*(WEEKDAY(Planificare!$G$4:$NH$4,2)&lt;6)*(COUNTIF(Sarbatori,Planificare!$G$4:$NH$4)=0)))</f>
        <v/>
      </c>
      <c r="F14" s="14" t="str">
        <f>IF($B14="","",SUMPRODUCT((Planificare!$G14:$NH14="CO")*(YEAR(Planificare!$G$4:$NH$4)=An)*(MONTH(Planificare!$G$4:$NH$4)=4)*(WEEKDAY(Planificare!$G$4:$NH$4,2)&lt;6)*(COUNTIF(Sarbatori,Planificare!$G$4:$NH$4)=0)))</f>
        <v/>
      </c>
      <c r="G14" s="14" t="str">
        <f>IF($B14="","",SUMPRODUCT((Planificare!$G14:$NH14="CO")*(YEAR(Planificare!$G$4:$NH$4)=An)*(MONTH(Planificare!$G$4:$NH$4)=5)*(WEEKDAY(Planificare!$G$4:$NH$4,2)&lt;6)*(COUNTIF(Sarbatori,Planificare!$G$4:$NH$4)=0)))</f>
        <v/>
      </c>
      <c r="H14" s="14" t="str">
        <f>IF($B14="","",SUMPRODUCT((Planificare!$G14:$NH14="CO")*(YEAR(Planificare!$G$4:$NH$4)=An)*(MONTH(Planificare!$G$4:$NH$4)=6)*(WEEKDAY(Planificare!$G$4:$NH$4,2)&lt;6)*(COUNTIF(Sarbatori,Planificare!$G$4:$NH$4)=0)))</f>
        <v/>
      </c>
      <c r="I14" s="14" t="str">
        <f>IF($B14="","",SUMPRODUCT((Planificare!$G14:$NH14="CO")*(YEAR(Planificare!$G$4:$NH$4)=An)*(MONTH(Planificare!$G$4:$NH$4)=7)*(WEEKDAY(Planificare!$G$4:$NH$4,2)&lt;6)*(COUNTIF(Sarbatori,Planificare!$G$4:$NH$4)=0)))</f>
        <v/>
      </c>
      <c r="J14" s="14" t="str">
        <f>IF($B14="","",SUMPRODUCT((Planificare!$G14:$NH14="CO")*(YEAR(Planificare!$G$4:$NH$4)=An)*(MONTH(Planificare!$G$4:$NH$4)=8)*(WEEKDAY(Planificare!$G$4:$NH$4,2)&lt;6)*(COUNTIF(Sarbatori,Planificare!$G$4:$NH$4)=0)))</f>
        <v/>
      </c>
      <c r="K14" s="14" t="str">
        <f>IF($B14="","",SUMPRODUCT((Planificare!$G14:$NH14="CO")*(YEAR(Planificare!$G$4:$NH$4)=An)*(MONTH(Planificare!$G$4:$NH$4)=9)*(WEEKDAY(Planificare!$G$4:$NH$4,2)&lt;6)*(COUNTIF(Sarbatori,Planificare!$G$4:$NH$4)=0)))</f>
        <v/>
      </c>
      <c r="L14" s="14" t="str">
        <f>IF($B14="","",SUMPRODUCT((Planificare!$G14:$NH14="CO")*(YEAR(Planificare!$G$4:$NH$4)=An)*(MONTH(Planificare!$G$4:$NH$4)=10)*(WEEKDAY(Planificare!$G$4:$NH$4,2)&lt;6)*(COUNTIF(Sarbatori,Planificare!$G$4:$NH$4)=0)))</f>
        <v/>
      </c>
      <c r="M14" s="14" t="str">
        <f>IF($B14="","",SUMPRODUCT((Planificare!$G14:$NH14="CO")*(YEAR(Planificare!$G$4:$NH$4)=An)*(MONTH(Planificare!$G$4:$NH$4)=11)*(WEEKDAY(Planificare!$G$4:$NH$4,2)&lt;6)*(COUNTIF(Sarbatori,Planificare!$G$4:$NH$4)=0)))</f>
        <v/>
      </c>
      <c r="N14" s="14" t="str">
        <f>IF($B14="","",SUMPRODUCT((Planificare!$G14:$NH14="CO")*(YEAR(Planificare!$G$4:$NH$4)=An)*(MONTH(Planificare!$G$4:$NH$4)=12)*(WEEKDAY(Planificare!$G$4:$NH$4,2)&lt;6)*(COUNTIF(Sarbatori,Planificare!$G$4:$NH$4)=0)))</f>
        <v/>
      </c>
      <c r="O14" s="17" t="str">
        <f t="shared" si="0"/>
        <v/>
      </c>
      <c r="P14" s="14" t="str">
        <f>IF($B14="","",Planificare!F14)</f>
        <v/>
      </c>
    </row>
    <row r="15" spans="2:16" x14ac:dyDescent="0.2">
      <c r="B15" s="21" t="str">
        <f>IF(Planificare!B15="","",Planificare!B15)</f>
        <v/>
      </c>
      <c r="C15" s="14" t="str">
        <f>IF($B15="","",SUMPRODUCT((Planificare!$G15:$NH15="CO")*(YEAR(Planificare!$G$4:$NH$4)=An)*(MONTH(Planificare!$G$4:$NH$4)=1)*(WEEKDAY(Planificare!$G$4:$NH$4,2)&lt;6)*(COUNTIF(Sarbatori,Planificare!$G$4:$NH$4)=0)))</f>
        <v/>
      </c>
      <c r="D15" s="14" t="str">
        <f>IF($B15="","",SUMPRODUCT((Planificare!$G15:$NH15="CO")*(YEAR(Planificare!$G$4:$NH$4)=An)*(MONTH(Planificare!$G$4:$NH$4)=2)*(WEEKDAY(Planificare!$G$4:$NH$4,2)&lt;6)*(COUNTIF(Sarbatori,Planificare!$G$4:$NH$4)=0)))</f>
        <v/>
      </c>
      <c r="E15" s="14" t="str">
        <f>IF($B15="","",SUMPRODUCT((Planificare!$G15:$NH15="CO")*(YEAR(Planificare!$G$4:$NH$4)=An)*(MONTH(Planificare!$G$4:$NH$4)=3)*(WEEKDAY(Planificare!$G$4:$NH$4,2)&lt;6)*(COUNTIF(Sarbatori,Planificare!$G$4:$NH$4)=0)))</f>
        <v/>
      </c>
      <c r="F15" s="14" t="str">
        <f>IF($B15="","",SUMPRODUCT((Planificare!$G15:$NH15="CO")*(YEAR(Planificare!$G$4:$NH$4)=An)*(MONTH(Planificare!$G$4:$NH$4)=4)*(WEEKDAY(Planificare!$G$4:$NH$4,2)&lt;6)*(COUNTIF(Sarbatori,Planificare!$G$4:$NH$4)=0)))</f>
        <v/>
      </c>
      <c r="G15" s="14" t="str">
        <f>IF($B15="","",SUMPRODUCT((Planificare!$G15:$NH15="CO")*(YEAR(Planificare!$G$4:$NH$4)=An)*(MONTH(Planificare!$G$4:$NH$4)=5)*(WEEKDAY(Planificare!$G$4:$NH$4,2)&lt;6)*(COUNTIF(Sarbatori,Planificare!$G$4:$NH$4)=0)))</f>
        <v/>
      </c>
      <c r="H15" s="14" t="str">
        <f>IF($B15="","",SUMPRODUCT((Planificare!$G15:$NH15="CO")*(YEAR(Planificare!$G$4:$NH$4)=An)*(MONTH(Planificare!$G$4:$NH$4)=6)*(WEEKDAY(Planificare!$G$4:$NH$4,2)&lt;6)*(COUNTIF(Sarbatori,Planificare!$G$4:$NH$4)=0)))</f>
        <v/>
      </c>
      <c r="I15" s="14" t="str">
        <f>IF($B15="","",SUMPRODUCT((Planificare!$G15:$NH15="CO")*(YEAR(Planificare!$G$4:$NH$4)=An)*(MONTH(Planificare!$G$4:$NH$4)=7)*(WEEKDAY(Planificare!$G$4:$NH$4,2)&lt;6)*(COUNTIF(Sarbatori,Planificare!$G$4:$NH$4)=0)))</f>
        <v/>
      </c>
      <c r="J15" s="14" t="str">
        <f>IF($B15="","",SUMPRODUCT((Planificare!$G15:$NH15="CO")*(YEAR(Planificare!$G$4:$NH$4)=An)*(MONTH(Planificare!$G$4:$NH$4)=8)*(WEEKDAY(Planificare!$G$4:$NH$4,2)&lt;6)*(COUNTIF(Sarbatori,Planificare!$G$4:$NH$4)=0)))</f>
        <v/>
      </c>
      <c r="K15" s="14" t="str">
        <f>IF($B15="","",SUMPRODUCT((Planificare!$G15:$NH15="CO")*(YEAR(Planificare!$G$4:$NH$4)=An)*(MONTH(Planificare!$G$4:$NH$4)=9)*(WEEKDAY(Planificare!$G$4:$NH$4,2)&lt;6)*(COUNTIF(Sarbatori,Planificare!$G$4:$NH$4)=0)))</f>
        <v/>
      </c>
      <c r="L15" s="14" t="str">
        <f>IF($B15="","",SUMPRODUCT((Planificare!$G15:$NH15="CO")*(YEAR(Planificare!$G$4:$NH$4)=An)*(MONTH(Planificare!$G$4:$NH$4)=10)*(WEEKDAY(Planificare!$G$4:$NH$4,2)&lt;6)*(COUNTIF(Sarbatori,Planificare!$G$4:$NH$4)=0)))</f>
        <v/>
      </c>
      <c r="M15" s="14" t="str">
        <f>IF($B15="","",SUMPRODUCT((Planificare!$G15:$NH15="CO")*(YEAR(Planificare!$G$4:$NH$4)=An)*(MONTH(Planificare!$G$4:$NH$4)=11)*(WEEKDAY(Planificare!$G$4:$NH$4,2)&lt;6)*(COUNTIF(Sarbatori,Planificare!$G$4:$NH$4)=0)))</f>
        <v/>
      </c>
      <c r="N15" s="14" t="str">
        <f>IF($B15="","",SUMPRODUCT((Planificare!$G15:$NH15="CO")*(YEAR(Planificare!$G$4:$NH$4)=An)*(MONTH(Planificare!$G$4:$NH$4)=12)*(WEEKDAY(Planificare!$G$4:$NH$4,2)&lt;6)*(COUNTIF(Sarbatori,Planificare!$G$4:$NH$4)=0)))</f>
        <v/>
      </c>
      <c r="O15" s="17" t="str">
        <f t="shared" si="0"/>
        <v/>
      </c>
      <c r="P15" s="14" t="str">
        <f>IF($B15="","",Planificare!F15)</f>
        <v/>
      </c>
    </row>
    <row r="16" spans="2:16" x14ac:dyDescent="0.2">
      <c r="B16" s="21" t="str">
        <f>IF(Planificare!B16="","",Planificare!B16)</f>
        <v/>
      </c>
      <c r="C16" s="14" t="str">
        <f>IF($B16="","",SUMPRODUCT((Planificare!$G16:$NH16="CO")*(YEAR(Planificare!$G$4:$NH$4)=An)*(MONTH(Planificare!$G$4:$NH$4)=1)*(WEEKDAY(Planificare!$G$4:$NH$4,2)&lt;6)*(COUNTIF(Sarbatori,Planificare!$G$4:$NH$4)=0)))</f>
        <v/>
      </c>
      <c r="D16" s="14" t="str">
        <f>IF($B16="","",SUMPRODUCT((Planificare!$G16:$NH16="CO")*(YEAR(Planificare!$G$4:$NH$4)=An)*(MONTH(Planificare!$G$4:$NH$4)=2)*(WEEKDAY(Planificare!$G$4:$NH$4,2)&lt;6)*(COUNTIF(Sarbatori,Planificare!$G$4:$NH$4)=0)))</f>
        <v/>
      </c>
      <c r="E16" s="14" t="str">
        <f>IF($B16="","",SUMPRODUCT((Planificare!$G16:$NH16="CO")*(YEAR(Planificare!$G$4:$NH$4)=An)*(MONTH(Planificare!$G$4:$NH$4)=3)*(WEEKDAY(Planificare!$G$4:$NH$4,2)&lt;6)*(COUNTIF(Sarbatori,Planificare!$G$4:$NH$4)=0)))</f>
        <v/>
      </c>
      <c r="F16" s="14" t="str">
        <f>IF($B16="","",SUMPRODUCT((Planificare!$G16:$NH16="CO")*(YEAR(Planificare!$G$4:$NH$4)=An)*(MONTH(Planificare!$G$4:$NH$4)=4)*(WEEKDAY(Planificare!$G$4:$NH$4,2)&lt;6)*(COUNTIF(Sarbatori,Planificare!$G$4:$NH$4)=0)))</f>
        <v/>
      </c>
      <c r="G16" s="14" t="str">
        <f>IF($B16="","",SUMPRODUCT((Planificare!$G16:$NH16="CO")*(YEAR(Planificare!$G$4:$NH$4)=An)*(MONTH(Planificare!$G$4:$NH$4)=5)*(WEEKDAY(Planificare!$G$4:$NH$4,2)&lt;6)*(COUNTIF(Sarbatori,Planificare!$G$4:$NH$4)=0)))</f>
        <v/>
      </c>
      <c r="H16" s="14" t="str">
        <f>IF($B16="","",SUMPRODUCT((Planificare!$G16:$NH16="CO")*(YEAR(Planificare!$G$4:$NH$4)=An)*(MONTH(Planificare!$G$4:$NH$4)=6)*(WEEKDAY(Planificare!$G$4:$NH$4,2)&lt;6)*(COUNTIF(Sarbatori,Planificare!$G$4:$NH$4)=0)))</f>
        <v/>
      </c>
      <c r="I16" s="14" t="str">
        <f>IF($B16="","",SUMPRODUCT((Planificare!$G16:$NH16="CO")*(YEAR(Planificare!$G$4:$NH$4)=An)*(MONTH(Planificare!$G$4:$NH$4)=7)*(WEEKDAY(Planificare!$G$4:$NH$4,2)&lt;6)*(COUNTIF(Sarbatori,Planificare!$G$4:$NH$4)=0)))</f>
        <v/>
      </c>
      <c r="J16" s="14" t="str">
        <f>IF($B16="","",SUMPRODUCT((Planificare!$G16:$NH16="CO")*(YEAR(Planificare!$G$4:$NH$4)=An)*(MONTH(Planificare!$G$4:$NH$4)=8)*(WEEKDAY(Planificare!$G$4:$NH$4,2)&lt;6)*(COUNTIF(Sarbatori,Planificare!$G$4:$NH$4)=0)))</f>
        <v/>
      </c>
      <c r="K16" s="14" t="str">
        <f>IF($B16="","",SUMPRODUCT((Planificare!$G16:$NH16="CO")*(YEAR(Planificare!$G$4:$NH$4)=An)*(MONTH(Planificare!$G$4:$NH$4)=9)*(WEEKDAY(Planificare!$G$4:$NH$4,2)&lt;6)*(COUNTIF(Sarbatori,Planificare!$G$4:$NH$4)=0)))</f>
        <v/>
      </c>
      <c r="L16" s="14" t="str">
        <f>IF($B16="","",SUMPRODUCT((Planificare!$G16:$NH16="CO")*(YEAR(Planificare!$G$4:$NH$4)=An)*(MONTH(Planificare!$G$4:$NH$4)=10)*(WEEKDAY(Planificare!$G$4:$NH$4,2)&lt;6)*(COUNTIF(Sarbatori,Planificare!$G$4:$NH$4)=0)))</f>
        <v/>
      </c>
      <c r="M16" s="14" t="str">
        <f>IF($B16="","",SUMPRODUCT((Planificare!$G16:$NH16="CO")*(YEAR(Planificare!$G$4:$NH$4)=An)*(MONTH(Planificare!$G$4:$NH$4)=11)*(WEEKDAY(Planificare!$G$4:$NH$4,2)&lt;6)*(COUNTIF(Sarbatori,Planificare!$G$4:$NH$4)=0)))</f>
        <v/>
      </c>
      <c r="N16" s="14" t="str">
        <f>IF($B16="","",SUMPRODUCT((Planificare!$G16:$NH16="CO")*(YEAR(Planificare!$G$4:$NH$4)=An)*(MONTH(Planificare!$G$4:$NH$4)=12)*(WEEKDAY(Planificare!$G$4:$NH$4,2)&lt;6)*(COUNTIF(Sarbatori,Planificare!$G$4:$NH$4)=0)))</f>
        <v/>
      </c>
      <c r="O16" s="17" t="str">
        <f t="shared" si="0"/>
        <v/>
      </c>
      <c r="P16" s="14" t="str">
        <f>IF($B16="","",Planificare!F16)</f>
        <v/>
      </c>
    </row>
    <row r="17" spans="2:16" x14ac:dyDescent="0.2">
      <c r="B17" s="21" t="str">
        <f>IF(Planificare!B17="","",Planificare!B17)</f>
        <v/>
      </c>
      <c r="C17" s="14" t="str">
        <f>IF($B17="","",SUMPRODUCT((Planificare!$G17:$NH17="CO")*(YEAR(Planificare!$G$4:$NH$4)=An)*(MONTH(Planificare!$G$4:$NH$4)=1)*(WEEKDAY(Planificare!$G$4:$NH$4,2)&lt;6)*(COUNTIF(Sarbatori,Planificare!$G$4:$NH$4)=0)))</f>
        <v/>
      </c>
      <c r="D17" s="14" t="str">
        <f>IF($B17="","",SUMPRODUCT((Planificare!$G17:$NH17="CO")*(YEAR(Planificare!$G$4:$NH$4)=An)*(MONTH(Planificare!$G$4:$NH$4)=2)*(WEEKDAY(Planificare!$G$4:$NH$4,2)&lt;6)*(COUNTIF(Sarbatori,Planificare!$G$4:$NH$4)=0)))</f>
        <v/>
      </c>
      <c r="E17" s="14" t="str">
        <f>IF($B17="","",SUMPRODUCT((Planificare!$G17:$NH17="CO")*(YEAR(Planificare!$G$4:$NH$4)=An)*(MONTH(Planificare!$G$4:$NH$4)=3)*(WEEKDAY(Planificare!$G$4:$NH$4,2)&lt;6)*(COUNTIF(Sarbatori,Planificare!$G$4:$NH$4)=0)))</f>
        <v/>
      </c>
      <c r="F17" s="14" t="str">
        <f>IF($B17="","",SUMPRODUCT((Planificare!$G17:$NH17="CO")*(YEAR(Planificare!$G$4:$NH$4)=An)*(MONTH(Planificare!$G$4:$NH$4)=4)*(WEEKDAY(Planificare!$G$4:$NH$4,2)&lt;6)*(COUNTIF(Sarbatori,Planificare!$G$4:$NH$4)=0)))</f>
        <v/>
      </c>
      <c r="G17" s="14" t="str">
        <f>IF($B17="","",SUMPRODUCT((Planificare!$G17:$NH17="CO")*(YEAR(Planificare!$G$4:$NH$4)=An)*(MONTH(Planificare!$G$4:$NH$4)=5)*(WEEKDAY(Planificare!$G$4:$NH$4,2)&lt;6)*(COUNTIF(Sarbatori,Planificare!$G$4:$NH$4)=0)))</f>
        <v/>
      </c>
      <c r="H17" s="14" t="str">
        <f>IF($B17="","",SUMPRODUCT((Planificare!$G17:$NH17="CO")*(YEAR(Planificare!$G$4:$NH$4)=An)*(MONTH(Planificare!$G$4:$NH$4)=6)*(WEEKDAY(Planificare!$G$4:$NH$4,2)&lt;6)*(COUNTIF(Sarbatori,Planificare!$G$4:$NH$4)=0)))</f>
        <v/>
      </c>
      <c r="I17" s="14" t="str">
        <f>IF($B17="","",SUMPRODUCT((Planificare!$G17:$NH17="CO")*(YEAR(Planificare!$G$4:$NH$4)=An)*(MONTH(Planificare!$G$4:$NH$4)=7)*(WEEKDAY(Planificare!$G$4:$NH$4,2)&lt;6)*(COUNTIF(Sarbatori,Planificare!$G$4:$NH$4)=0)))</f>
        <v/>
      </c>
      <c r="J17" s="14" t="str">
        <f>IF($B17="","",SUMPRODUCT((Planificare!$G17:$NH17="CO")*(YEAR(Planificare!$G$4:$NH$4)=An)*(MONTH(Planificare!$G$4:$NH$4)=8)*(WEEKDAY(Planificare!$G$4:$NH$4,2)&lt;6)*(COUNTIF(Sarbatori,Planificare!$G$4:$NH$4)=0)))</f>
        <v/>
      </c>
      <c r="K17" s="14" t="str">
        <f>IF($B17="","",SUMPRODUCT((Planificare!$G17:$NH17="CO")*(YEAR(Planificare!$G$4:$NH$4)=An)*(MONTH(Planificare!$G$4:$NH$4)=9)*(WEEKDAY(Planificare!$G$4:$NH$4,2)&lt;6)*(COUNTIF(Sarbatori,Planificare!$G$4:$NH$4)=0)))</f>
        <v/>
      </c>
      <c r="L17" s="14" t="str">
        <f>IF($B17="","",SUMPRODUCT((Planificare!$G17:$NH17="CO")*(YEAR(Planificare!$G$4:$NH$4)=An)*(MONTH(Planificare!$G$4:$NH$4)=10)*(WEEKDAY(Planificare!$G$4:$NH$4,2)&lt;6)*(COUNTIF(Sarbatori,Planificare!$G$4:$NH$4)=0)))</f>
        <v/>
      </c>
      <c r="M17" s="14" t="str">
        <f>IF($B17="","",SUMPRODUCT((Planificare!$G17:$NH17="CO")*(YEAR(Planificare!$G$4:$NH$4)=An)*(MONTH(Planificare!$G$4:$NH$4)=11)*(WEEKDAY(Planificare!$G$4:$NH$4,2)&lt;6)*(COUNTIF(Sarbatori,Planificare!$G$4:$NH$4)=0)))</f>
        <v/>
      </c>
      <c r="N17" s="14" t="str">
        <f>IF($B17="","",SUMPRODUCT((Planificare!$G17:$NH17="CO")*(YEAR(Planificare!$G$4:$NH$4)=An)*(MONTH(Planificare!$G$4:$NH$4)=12)*(WEEKDAY(Planificare!$G$4:$NH$4,2)&lt;6)*(COUNTIF(Sarbatori,Planificare!$G$4:$NH$4)=0)))</f>
        <v/>
      </c>
      <c r="O17" s="17" t="str">
        <f t="shared" si="0"/>
        <v/>
      </c>
      <c r="P17" s="14" t="str">
        <f>IF($B17="","",Planificare!F17)</f>
        <v/>
      </c>
    </row>
    <row r="18" spans="2:16" x14ac:dyDescent="0.2">
      <c r="B18" s="21" t="str">
        <f>IF(Planificare!B18="","",Planificare!B18)</f>
        <v/>
      </c>
      <c r="C18" s="14" t="str">
        <f>IF($B18="","",SUMPRODUCT((Planificare!$G18:$NH18="CO")*(YEAR(Planificare!$G$4:$NH$4)=An)*(MONTH(Planificare!$G$4:$NH$4)=1)*(WEEKDAY(Planificare!$G$4:$NH$4,2)&lt;6)*(COUNTIF(Sarbatori,Planificare!$G$4:$NH$4)=0)))</f>
        <v/>
      </c>
      <c r="D18" s="14" t="str">
        <f>IF($B18="","",SUMPRODUCT((Planificare!$G18:$NH18="CO")*(YEAR(Planificare!$G$4:$NH$4)=An)*(MONTH(Planificare!$G$4:$NH$4)=2)*(WEEKDAY(Planificare!$G$4:$NH$4,2)&lt;6)*(COUNTIF(Sarbatori,Planificare!$G$4:$NH$4)=0)))</f>
        <v/>
      </c>
      <c r="E18" s="14" t="str">
        <f>IF($B18="","",SUMPRODUCT((Planificare!$G18:$NH18="CO")*(YEAR(Planificare!$G$4:$NH$4)=An)*(MONTH(Planificare!$G$4:$NH$4)=3)*(WEEKDAY(Planificare!$G$4:$NH$4,2)&lt;6)*(COUNTIF(Sarbatori,Planificare!$G$4:$NH$4)=0)))</f>
        <v/>
      </c>
      <c r="F18" s="14" t="str">
        <f>IF($B18="","",SUMPRODUCT((Planificare!$G18:$NH18="CO")*(YEAR(Planificare!$G$4:$NH$4)=An)*(MONTH(Planificare!$G$4:$NH$4)=4)*(WEEKDAY(Planificare!$G$4:$NH$4,2)&lt;6)*(COUNTIF(Sarbatori,Planificare!$G$4:$NH$4)=0)))</f>
        <v/>
      </c>
      <c r="G18" s="14" t="str">
        <f>IF($B18="","",SUMPRODUCT((Planificare!$G18:$NH18="CO")*(YEAR(Planificare!$G$4:$NH$4)=An)*(MONTH(Planificare!$G$4:$NH$4)=5)*(WEEKDAY(Planificare!$G$4:$NH$4,2)&lt;6)*(COUNTIF(Sarbatori,Planificare!$G$4:$NH$4)=0)))</f>
        <v/>
      </c>
      <c r="H18" s="14" t="str">
        <f>IF($B18="","",SUMPRODUCT((Planificare!$G18:$NH18="CO")*(YEAR(Planificare!$G$4:$NH$4)=An)*(MONTH(Planificare!$G$4:$NH$4)=6)*(WEEKDAY(Planificare!$G$4:$NH$4,2)&lt;6)*(COUNTIF(Sarbatori,Planificare!$G$4:$NH$4)=0)))</f>
        <v/>
      </c>
      <c r="I18" s="14" t="str">
        <f>IF($B18="","",SUMPRODUCT((Planificare!$G18:$NH18="CO")*(YEAR(Planificare!$G$4:$NH$4)=An)*(MONTH(Planificare!$G$4:$NH$4)=7)*(WEEKDAY(Planificare!$G$4:$NH$4,2)&lt;6)*(COUNTIF(Sarbatori,Planificare!$G$4:$NH$4)=0)))</f>
        <v/>
      </c>
      <c r="J18" s="14" t="str">
        <f>IF($B18="","",SUMPRODUCT((Planificare!$G18:$NH18="CO")*(YEAR(Planificare!$G$4:$NH$4)=An)*(MONTH(Planificare!$G$4:$NH$4)=8)*(WEEKDAY(Planificare!$G$4:$NH$4,2)&lt;6)*(COUNTIF(Sarbatori,Planificare!$G$4:$NH$4)=0)))</f>
        <v/>
      </c>
      <c r="K18" s="14" t="str">
        <f>IF($B18="","",SUMPRODUCT((Planificare!$G18:$NH18="CO")*(YEAR(Planificare!$G$4:$NH$4)=An)*(MONTH(Planificare!$G$4:$NH$4)=9)*(WEEKDAY(Planificare!$G$4:$NH$4,2)&lt;6)*(COUNTIF(Sarbatori,Planificare!$G$4:$NH$4)=0)))</f>
        <v/>
      </c>
      <c r="L18" s="14" t="str">
        <f>IF($B18="","",SUMPRODUCT((Planificare!$G18:$NH18="CO")*(YEAR(Planificare!$G$4:$NH$4)=An)*(MONTH(Planificare!$G$4:$NH$4)=10)*(WEEKDAY(Planificare!$G$4:$NH$4,2)&lt;6)*(COUNTIF(Sarbatori,Planificare!$G$4:$NH$4)=0)))</f>
        <v/>
      </c>
      <c r="M18" s="14" t="str">
        <f>IF($B18="","",SUMPRODUCT((Planificare!$G18:$NH18="CO")*(YEAR(Planificare!$G$4:$NH$4)=An)*(MONTH(Planificare!$G$4:$NH$4)=11)*(WEEKDAY(Planificare!$G$4:$NH$4,2)&lt;6)*(COUNTIF(Sarbatori,Planificare!$G$4:$NH$4)=0)))</f>
        <v/>
      </c>
      <c r="N18" s="14" t="str">
        <f>IF($B18="","",SUMPRODUCT((Planificare!$G18:$NH18="CO")*(YEAR(Planificare!$G$4:$NH$4)=An)*(MONTH(Planificare!$G$4:$NH$4)=12)*(WEEKDAY(Planificare!$G$4:$NH$4,2)&lt;6)*(COUNTIF(Sarbatori,Planificare!$G$4:$NH$4)=0)))</f>
        <v/>
      </c>
      <c r="O18" s="17" t="str">
        <f t="shared" si="0"/>
        <v/>
      </c>
      <c r="P18" s="14" t="str">
        <f>IF($B18="","",Planificare!F18)</f>
        <v/>
      </c>
    </row>
    <row r="19" spans="2:16" x14ac:dyDescent="0.2">
      <c r="B19" s="21" t="str">
        <f>IF(Planificare!B19="","",Planificare!B19)</f>
        <v/>
      </c>
      <c r="C19" s="14" t="str">
        <f>IF($B19="","",SUMPRODUCT((Planificare!$G19:$NH19="CO")*(YEAR(Planificare!$G$4:$NH$4)=An)*(MONTH(Planificare!$G$4:$NH$4)=1)*(WEEKDAY(Planificare!$G$4:$NH$4,2)&lt;6)*(COUNTIF(Sarbatori,Planificare!$G$4:$NH$4)=0)))</f>
        <v/>
      </c>
      <c r="D19" s="14" t="str">
        <f>IF($B19="","",SUMPRODUCT((Planificare!$G19:$NH19="CO")*(YEAR(Planificare!$G$4:$NH$4)=An)*(MONTH(Planificare!$G$4:$NH$4)=2)*(WEEKDAY(Planificare!$G$4:$NH$4,2)&lt;6)*(COUNTIF(Sarbatori,Planificare!$G$4:$NH$4)=0)))</f>
        <v/>
      </c>
      <c r="E19" s="14" t="str">
        <f>IF($B19="","",SUMPRODUCT((Planificare!$G19:$NH19="CO")*(YEAR(Planificare!$G$4:$NH$4)=An)*(MONTH(Planificare!$G$4:$NH$4)=3)*(WEEKDAY(Planificare!$G$4:$NH$4,2)&lt;6)*(COUNTIF(Sarbatori,Planificare!$G$4:$NH$4)=0)))</f>
        <v/>
      </c>
      <c r="F19" s="14" t="str">
        <f>IF($B19="","",SUMPRODUCT((Planificare!$G19:$NH19="CO")*(YEAR(Planificare!$G$4:$NH$4)=An)*(MONTH(Planificare!$G$4:$NH$4)=4)*(WEEKDAY(Planificare!$G$4:$NH$4,2)&lt;6)*(COUNTIF(Sarbatori,Planificare!$G$4:$NH$4)=0)))</f>
        <v/>
      </c>
      <c r="G19" s="14" t="str">
        <f>IF($B19="","",SUMPRODUCT((Planificare!$G19:$NH19="CO")*(YEAR(Planificare!$G$4:$NH$4)=An)*(MONTH(Planificare!$G$4:$NH$4)=5)*(WEEKDAY(Planificare!$G$4:$NH$4,2)&lt;6)*(COUNTIF(Sarbatori,Planificare!$G$4:$NH$4)=0)))</f>
        <v/>
      </c>
      <c r="H19" s="14" t="str">
        <f>IF($B19="","",SUMPRODUCT((Planificare!$G19:$NH19="CO")*(YEAR(Planificare!$G$4:$NH$4)=An)*(MONTH(Planificare!$G$4:$NH$4)=6)*(WEEKDAY(Planificare!$G$4:$NH$4,2)&lt;6)*(COUNTIF(Sarbatori,Planificare!$G$4:$NH$4)=0)))</f>
        <v/>
      </c>
      <c r="I19" s="14" t="str">
        <f>IF($B19="","",SUMPRODUCT((Planificare!$G19:$NH19="CO")*(YEAR(Planificare!$G$4:$NH$4)=An)*(MONTH(Planificare!$G$4:$NH$4)=7)*(WEEKDAY(Planificare!$G$4:$NH$4,2)&lt;6)*(COUNTIF(Sarbatori,Planificare!$G$4:$NH$4)=0)))</f>
        <v/>
      </c>
      <c r="J19" s="14" t="str">
        <f>IF($B19="","",SUMPRODUCT((Planificare!$G19:$NH19="CO")*(YEAR(Planificare!$G$4:$NH$4)=An)*(MONTH(Planificare!$G$4:$NH$4)=8)*(WEEKDAY(Planificare!$G$4:$NH$4,2)&lt;6)*(COUNTIF(Sarbatori,Planificare!$G$4:$NH$4)=0)))</f>
        <v/>
      </c>
      <c r="K19" s="14" t="str">
        <f>IF($B19="","",SUMPRODUCT((Planificare!$G19:$NH19="CO")*(YEAR(Planificare!$G$4:$NH$4)=An)*(MONTH(Planificare!$G$4:$NH$4)=9)*(WEEKDAY(Planificare!$G$4:$NH$4,2)&lt;6)*(COUNTIF(Sarbatori,Planificare!$G$4:$NH$4)=0)))</f>
        <v/>
      </c>
      <c r="L19" s="14" t="str">
        <f>IF($B19="","",SUMPRODUCT((Planificare!$G19:$NH19="CO")*(YEAR(Planificare!$G$4:$NH$4)=An)*(MONTH(Planificare!$G$4:$NH$4)=10)*(WEEKDAY(Planificare!$G$4:$NH$4,2)&lt;6)*(COUNTIF(Sarbatori,Planificare!$G$4:$NH$4)=0)))</f>
        <v/>
      </c>
      <c r="M19" s="14" t="str">
        <f>IF($B19="","",SUMPRODUCT((Planificare!$G19:$NH19="CO")*(YEAR(Planificare!$G$4:$NH$4)=An)*(MONTH(Planificare!$G$4:$NH$4)=11)*(WEEKDAY(Planificare!$G$4:$NH$4,2)&lt;6)*(COUNTIF(Sarbatori,Planificare!$G$4:$NH$4)=0)))</f>
        <v/>
      </c>
      <c r="N19" s="14" t="str">
        <f>IF($B19="","",SUMPRODUCT((Planificare!$G19:$NH19="CO")*(YEAR(Planificare!$G$4:$NH$4)=An)*(MONTH(Planificare!$G$4:$NH$4)=12)*(WEEKDAY(Planificare!$G$4:$NH$4,2)&lt;6)*(COUNTIF(Sarbatori,Planificare!$G$4:$NH$4)=0)))</f>
        <v/>
      </c>
      <c r="O19" s="17" t="str">
        <f t="shared" si="0"/>
        <v/>
      </c>
      <c r="P19" s="14" t="str">
        <f>IF($B19="","",Planificare!F19)</f>
        <v/>
      </c>
    </row>
    <row r="20" spans="2:16" x14ac:dyDescent="0.2">
      <c r="B20" s="21" t="str">
        <f>IF(Planificare!B20="","",Planificare!B20)</f>
        <v/>
      </c>
      <c r="C20" s="14" t="str">
        <f>IF($B20="","",SUMPRODUCT((Planificare!$G20:$NH20="CO")*(YEAR(Planificare!$G$4:$NH$4)=An)*(MONTH(Planificare!$G$4:$NH$4)=1)*(WEEKDAY(Planificare!$G$4:$NH$4,2)&lt;6)*(COUNTIF(Sarbatori,Planificare!$G$4:$NH$4)=0)))</f>
        <v/>
      </c>
      <c r="D20" s="14" t="str">
        <f>IF($B20="","",SUMPRODUCT((Planificare!$G20:$NH20="CO")*(YEAR(Planificare!$G$4:$NH$4)=An)*(MONTH(Planificare!$G$4:$NH$4)=2)*(WEEKDAY(Planificare!$G$4:$NH$4,2)&lt;6)*(COUNTIF(Sarbatori,Planificare!$G$4:$NH$4)=0)))</f>
        <v/>
      </c>
      <c r="E20" s="14" t="str">
        <f>IF($B20="","",SUMPRODUCT((Planificare!$G20:$NH20="CO")*(YEAR(Planificare!$G$4:$NH$4)=An)*(MONTH(Planificare!$G$4:$NH$4)=3)*(WEEKDAY(Planificare!$G$4:$NH$4,2)&lt;6)*(COUNTIF(Sarbatori,Planificare!$G$4:$NH$4)=0)))</f>
        <v/>
      </c>
      <c r="F20" s="14" t="str">
        <f>IF($B20="","",SUMPRODUCT((Planificare!$G20:$NH20="CO")*(YEAR(Planificare!$G$4:$NH$4)=An)*(MONTH(Planificare!$G$4:$NH$4)=4)*(WEEKDAY(Planificare!$G$4:$NH$4,2)&lt;6)*(COUNTIF(Sarbatori,Planificare!$G$4:$NH$4)=0)))</f>
        <v/>
      </c>
      <c r="G20" s="14" t="str">
        <f>IF($B20="","",SUMPRODUCT((Planificare!$G20:$NH20="CO")*(YEAR(Planificare!$G$4:$NH$4)=An)*(MONTH(Planificare!$G$4:$NH$4)=5)*(WEEKDAY(Planificare!$G$4:$NH$4,2)&lt;6)*(COUNTIF(Sarbatori,Planificare!$G$4:$NH$4)=0)))</f>
        <v/>
      </c>
      <c r="H20" s="14" t="str">
        <f>IF($B20="","",SUMPRODUCT((Planificare!$G20:$NH20="CO")*(YEAR(Planificare!$G$4:$NH$4)=An)*(MONTH(Planificare!$G$4:$NH$4)=6)*(WEEKDAY(Planificare!$G$4:$NH$4,2)&lt;6)*(COUNTIF(Sarbatori,Planificare!$G$4:$NH$4)=0)))</f>
        <v/>
      </c>
      <c r="I20" s="14" t="str">
        <f>IF($B20="","",SUMPRODUCT((Planificare!$G20:$NH20="CO")*(YEAR(Planificare!$G$4:$NH$4)=An)*(MONTH(Planificare!$G$4:$NH$4)=7)*(WEEKDAY(Planificare!$G$4:$NH$4,2)&lt;6)*(COUNTIF(Sarbatori,Planificare!$G$4:$NH$4)=0)))</f>
        <v/>
      </c>
      <c r="J20" s="14" t="str">
        <f>IF($B20="","",SUMPRODUCT((Planificare!$G20:$NH20="CO")*(YEAR(Planificare!$G$4:$NH$4)=An)*(MONTH(Planificare!$G$4:$NH$4)=8)*(WEEKDAY(Planificare!$G$4:$NH$4,2)&lt;6)*(COUNTIF(Sarbatori,Planificare!$G$4:$NH$4)=0)))</f>
        <v/>
      </c>
      <c r="K20" s="14" t="str">
        <f>IF($B20="","",SUMPRODUCT((Planificare!$G20:$NH20="CO")*(YEAR(Planificare!$G$4:$NH$4)=An)*(MONTH(Planificare!$G$4:$NH$4)=9)*(WEEKDAY(Planificare!$G$4:$NH$4,2)&lt;6)*(COUNTIF(Sarbatori,Planificare!$G$4:$NH$4)=0)))</f>
        <v/>
      </c>
      <c r="L20" s="14" t="str">
        <f>IF($B20="","",SUMPRODUCT((Planificare!$G20:$NH20="CO")*(YEAR(Planificare!$G$4:$NH$4)=An)*(MONTH(Planificare!$G$4:$NH$4)=10)*(WEEKDAY(Planificare!$G$4:$NH$4,2)&lt;6)*(COUNTIF(Sarbatori,Planificare!$G$4:$NH$4)=0)))</f>
        <v/>
      </c>
      <c r="M20" s="14" t="str">
        <f>IF($B20="","",SUMPRODUCT((Planificare!$G20:$NH20="CO")*(YEAR(Planificare!$G$4:$NH$4)=An)*(MONTH(Planificare!$G$4:$NH$4)=11)*(WEEKDAY(Planificare!$G$4:$NH$4,2)&lt;6)*(COUNTIF(Sarbatori,Planificare!$G$4:$NH$4)=0)))</f>
        <v/>
      </c>
      <c r="N20" s="14" t="str">
        <f>IF($B20="","",SUMPRODUCT((Planificare!$G20:$NH20="CO")*(YEAR(Planificare!$G$4:$NH$4)=An)*(MONTH(Planificare!$G$4:$NH$4)=12)*(WEEKDAY(Planificare!$G$4:$NH$4,2)&lt;6)*(COUNTIF(Sarbatori,Planificare!$G$4:$NH$4)=0)))</f>
        <v/>
      </c>
      <c r="O20" s="17" t="str">
        <f t="shared" si="0"/>
        <v/>
      </c>
      <c r="P20" s="14" t="str">
        <f>IF($B20="","",Planificare!F20)</f>
        <v/>
      </c>
    </row>
    <row r="21" spans="2:16" x14ac:dyDescent="0.2">
      <c r="B21" s="21" t="str">
        <f>IF(Planificare!B21="","",Planificare!B21)</f>
        <v/>
      </c>
      <c r="C21" s="14" t="str">
        <f>IF($B21="","",SUMPRODUCT((Planificare!$G21:$NH21="CO")*(YEAR(Planificare!$G$4:$NH$4)=An)*(MONTH(Planificare!$G$4:$NH$4)=1)*(WEEKDAY(Planificare!$G$4:$NH$4,2)&lt;6)*(COUNTIF(Sarbatori,Planificare!$G$4:$NH$4)=0)))</f>
        <v/>
      </c>
      <c r="D21" s="14" t="str">
        <f>IF($B21="","",SUMPRODUCT((Planificare!$G21:$NH21="CO")*(YEAR(Planificare!$G$4:$NH$4)=An)*(MONTH(Planificare!$G$4:$NH$4)=2)*(WEEKDAY(Planificare!$G$4:$NH$4,2)&lt;6)*(COUNTIF(Sarbatori,Planificare!$G$4:$NH$4)=0)))</f>
        <v/>
      </c>
      <c r="E21" s="14" t="str">
        <f>IF($B21="","",SUMPRODUCT((Planificare!$G21:$NH21="CO")*(YEAR(Planificare!$G$4:$NH$4)=An)*(MONTH(Planificare!$G$4:$NH$4)=3)*(WEEKDAY(Planificare!$G$4:$NH$4,2)&lt;6)*(COUNTIF(Sarbatori,Planificare!$G$4:$NH$4)=0)))</f>
        <v/>
      </c>
      <c r="F21" s="14" t="str">
        <f>IF($B21="","",SUMPRODUCT((Planificare!$G21:$NH21="CO")*(YEAR(Planificare!$G$4:$NH$4)=An)*(MONTH(Planificare!$G$4:$NH$4)=4)*(WEEKDAY(Planificare!$G$4:$NH$4,2)&lt;6)*(COUNTIF(Sarbatori,Planificare!$G$4:$NH$4)=0)))</f>
        <v/>
      </c>
      <c r="G21" s="14" t="str">
        <f>IF($B21="","",SUMPRODUCT((Planificare!$G21:$NH21="CO")*(YEAR(Planificare!$G$4:$NH$4)=An)*(MONTH(Planificare!$G$4:$NH$4)=5)*(WEEKDAY(Planificare!$G$4:$NH$4,2)&lt;6)*(COUNTIF(Sarbatori,Planificare!$G$4:$NH$4)=0)))</f>
        <v/>
      </c>
      <c r="H21" s="14" t="str">
        <f>IF($B21="","",SUMPRODUCT((Planificare!$G21:$NH21="CO")*(YEAR(Planificare!$G$4:$NH$4)=An)*(MONTH(Planificare!$G$4:$NH$4)=6)*(WEEKDAY(Planificare!$G$4:$NH$4,2)&lt;6)*(COUNTIF(Sarbatori,Planificare!$G$4:$NH$4)=0)))</f>
        <v/>
      </c>
      <c r="I21" s="14" t="str">
        <f>IF($B21="","",SUMPRODUCT((Planificare!$G21:$NH21="CO")*(YEAR(Planificare!$G$4:$NH$4)=An)*(MONTH(Planificare!$G$4:$NH$4)=7)*(WEEKDAY(Planificare!$G$4:$NH$4,2)&lt;6)*(COUNTIF(Sarbatori,Planificare!$G$4:$NH$4)=0)))</f>
        <v/>
      </c>
      <c r="J21" s="14" t="str">
        <f>IF($B21="","",SUMPRODUCT((Planificare!$G21:$NH21="CO")*(YEAR(Planificare!$G$4:$NH$4)=An)*(MONTH(Planificare!$G$4:$NH$4)=8)*(WEEKDAY(Planificare!$G$4:$NH$4,2)&lt;6)*(COUNTIF(Sarbatori,Planificare!$G$4:$NH$4)=0)))</f>
        <v/>
      </c>
      <c r="K21" s="14" t="str">
        <f>IF($B21="","",SUMPRODUCT((Planificare!$G21:$NH21="CO")*(YEAR(Planificare!$G$4:$NH$4)=An)*(MONTH(Planificare!$G$4:$NH$4)=9)*(WEEKDAY(Planificare!$G$4:$NH$4,2)&lt;6)*(COUNTIF(Sarbatori,Planificare!$G$4:$NH$4)=0)))</f>
        <v/>
      </c>
      <c r="L21" s="14" t="str">
        <f>IF($B21="","",SUMPRODUCT((Planificare!$G21:$NH21="CO")*(YEAR(Planificare!$G$4:$NH$4)=An)*(MONTH(Planificare!$G$4:$NH$4)=10)*(WEEKDAY(Planificare!$G$4:$NH$4,2)&lt;6)*(COUNTIF(Sarbatori,Planificare!$G$4:$NH$4)=0)))</f>
        <v/>
      </c>
      <c r="M21" s="14" t="str">
        <f>IF($B21="","",SUMPRODUCT((Planificare!$G21:$NH21="CO")*(YEAR(Planificare!$G$4:$NH$4)=An)*(MONTH(Planificare!$G$4:$NH$4)=11)*(WEEKDAY(Planificare!$G$4:$NH$4,2)&lt;6)*(COUNTIF(Sarbatori,Planificare!$G$4:$NH$4)=0)))</f>
        <v/>
      </c>
      <c r="N21" s="14" t="str">
        <f>IF($B21="","",SUMPRODUCT((Planificare!$G21:$NH21="CO")*(YEAR(Planificare!$G$4:$NH$4)=An)*(MONTH(Planificare!$G$4:$NH$4)=12)*(WEEKDAY(Planificare!$G$4:$NH$4,2)&lt;6)*(COUNTIF(Sarbatori,Planificare!$G$4:$NH$4)=0)))</f>
        <v/>
      </c>
      <c r="O21" s="17" t="str">
        <f t="shared" si="0"/>
        <v/>
      </c>
      <c r="P21" s="14" t="str">
        <f>IF($B21="","",Planificare!F21)</f>
        <v/>
      </c>
    </row>
    <row r="22" spans="2:16" x14ac:dyDescent="0.2">
      <c r="B22" s="21" t="str">
        <f>IF(Planificare!B22="","",Planificare!B22)</f>
        <v/>
      </c>
      <c r="C22" s="14" t="str">
        <f>IF($B22="","",SUMPRODUCT((Planificare!$G22:$NH22="CO")*(YEAR(Planificare!$G$4:$NH$4)=An)*(MONTH(Planificare!$G$4:$NH$4)=1)*(WEEKDAY(Planificare!$G$4:$NH$4,2)&lt;6)*(COUNTIF(Sarbatori,Planificare!$G$4:$NH$4)=0)))</f>
        <v/>
      </c>
      <c r="D22" s="14" t="str">
        <f>IF($B22="","",SUMPRODUCT((Planificare!$G22:$NH22="CO")*(YEAR(Planificare!$G$4:$NH$4)=An)*(MONTH(Planificare!$G$4:$NH$4)=2)*(WEEKDAY(Planificare!$G$4:$NH$4,2)&lt;6)*(COUNTIF(Sarbatori,Planificare!$G$4:$NH$4)=0)))</f>
        <v/>
      </c>
      <c r="E22" s="14" t="str">
        <f>IF($B22="","",SUMPRODUCT((Planificare!$G22:$NH22="CO")*(YEAR(Planificare!$G$4:$NH$4)=An)*(MONTH(Planificare!$G$4:$NH$4)=3)*(WEEKDAY(Planificare!$G$4:$NH$4,2)&lt;6)*(COUNTIF(Sarbatori,Planificare!$G$4:$NH$4)=0)))</f>
        <v/>
      </c>
      <c r="F22" s="14" t="str">
        <f>IF($B22="","",SUMPRODUCT((Planificare!$G22:$NH22="CO")*(YEAR(Planificare!$G$4:$NH$4)=An)*(MONTH(Planificare!$G$4:$NH$4)=4)*(WEEKDAY(Planificare!$G$4:$NH$4,2)&lt;6)*(COUNTIF(Sarbatori,Planificare!$G$4:$NH$4)=0)))</f>
        <v/>
      </c>
      <c r="G22" s="14" t="str">
        <f>IF($B22="","",SUMPRODUCT((Planificare!$G22:$NH22="CO")*(YEAR(Planificare!$G$4:$NH$4)=An)*(MONTH(Planificare!$G$4:$NH$4)=5)*(WEEKDAY(Planificare!$G$4:$NH$4,2)&lt;6)*(COUNTIF(Sarbatori,Planificare!$G$4:$NH$4)=0)))</f>
        <v/>
      </c>
      <c r="H22" s="14" t="str">
        <f>IF($B22="","",SUMPRODUCT((Planificare!$G22:$NH22="CO")*(YEAR(Planificare!$G$4:$NH$4)=An)*(MONTH(Planificare!$G$4:$NH$4)=6)*(WEEKDAY(Planificare!$G$4:$NH$4,2)&lt;6)*(COUNTIF(Sarbatori,Planificare!$G$4:$NH$4)=0)))</f>
        <v/>
      </c>
      <c r="I22" s="14" t="str">
        <f>IF($B22="","",SUMPRODUCT((Planificare!$G22:$NH22="CO")*(YEAR(Planificare!$G$4:$NH$4)=An)*(MONTH(Planificare!$G$4:$NH$4)=7)*(WEEKDAY(Planificare!$G$4:$NH$4,2)&lt;6)*(COUNTIF(Sarbatori,Planificare!$G$4:$NH$4)=0)))</f>
        <v/>
      </c>
      <c r="J22" s="14" t="str">
        <f>IF($B22="","",SUMPRODUCT((Planificare!$G22:$NH22="CO")*(YEAR(Planificare!$G$4:$NH$4)=An)*(MONTH(Planificare!$G$4:$NH$4)=8)*(WEEKDAY(Planificare!$G$4:$NH$4,2)&lt;6)*(COUNTIF(Sarbatori,Planificare!$G$4:$NH$4)=0)))</f>
        <v/>
      </c>
      <c r="K22" s="14" t="str">
        <f>IF($B22="","",SUMPRODUCT((Planificare!$G22:$NH22="CO")*(YEAR(Planificare!$G$4:$NH$4)=An)*(MONTH(Planificare!$G$4:$NH$4)=9)*(WEEKDAY(Planificare!$G$4:$NH$4,2)&lt;6)*(COUNTIF(Sarbatori,Planificare!$G$4:$NH$4)=0)))</f>
        <v/>
      </c>
      <c r="L22" s="14" t="str">
        <f>IF($B22="","",SUMPRODUCT((Planificare!$G22:$NH22="CO")*(YEAR(Planificare!$G$4:$NH$4)=An)*(MONTH(Planificare!$G$4:$NH$4)=10)*(WEEKDAY(Planificare!$G$4:$NH$4,2)&lt;6)*(COUNTIF(Sarbatori,Planificare!$G$4:$NH$4)=0)))</f>
        <v/>
      </c>
      <c r="M22" s="14" t="str">
        <f>IF($B22="","",SUMPRODUCT((Planificare!$G22:$NH22="CO")*(YEAR(Planificare!$G$4:$NH$4)=An)*(MONTH(Planificare!$G$4:$NH$4)=11)*(WEEKDAY(Planificare!$G$4:$NH$4,2)&lt;6)*(COUNTIF(Sarbatori,Planificare!$G$4:$NH$4)=0)))</f>
        <v/>
      </c>
      <c r="N22" s="14" t="str">
        <f>IF($B22="","",SUMPRODUCT((Planificare!$G22:$NH22="CO")*(YEAR(Planificare!$G$4:$NH$4)=An)*(MONTH(Planificare!$G$4:$NH$4)=12)*(WEEKDAY(Planificare!$G$4:$NH$4,2)&lt;6)*(COUNTIF(Sarbatori,Planificare!$G$4:$NH$4)=0)))</f>
        <v/>
      </c>
      <c r="O22" s="17" t="str">
        <f t="shared" si="0"/>
        <v/>
      </c>
      <c r="P22" s="14" t="str">
        <f>IF($B22="","",Planificare!F22)</f>
        <v/>
      </c>
    </row>
    <row r="23" spans="2:16" x14ac:dyDescent="0.2">
      <c r="B23" s="21" t="str">
        <f>IF(Planificare!B23="","",Planificare!B23)</f>
        <v/>
      </c>
      <c r="C23" s="14" t="str">
        <f>IF($B23="","",SUMPRODUCT((Planificare!$G23:$NH23="CO")*(YEAR(Planificare!$G$4:$NH$4)=An)*(MONTH(Planificare!$G$4:$NH$4)=1)*(WEEKDAY(Planificare!$G$4:$NH$4,2)&lt;6)*(COUNTIF(Sarbatori,Planificare!$G$4:$NH$4)=0)))</f>
        <v/>
      </c>
      <c r="D23" s="14" t="str">
        <f>IF($B23="","",SUMPRODUCT((Planificare!$G23:$NH23="CO")*(YEAR(Planificare!$G$4:$NH$4)=An)*(MONTH(Planificare!$G$4:$NH$4)=2)*(WEEKDAY(Planificare!$G$4:$NH$4,2)&lt;6)*(COUNTIF(Sarbatori,Planificare!$G$4:$NH$4)=0)))</f>
        <v/>
      </c>
      <c r="E23" s="14" t="str">
        <f>IF($B23="","",SUMPRODUCT((Planificare!$G23:$NH23="CO")*(YEAR(Planificare!$G$4:$NH$4)=An)*(MONTH(Planificare!$G$4:$NH$4)=3)*(WEEKDAY(Planificare!$G$4:$NH$4,2)&lt;6)*(COUNTIF(Sarbatori,Planificare!$G$4:$NH$4)=0)))</f>
        <v/>
      </c>
      <c r="F23" s="14" t="str">
        <f>IF($B23="","",SUMPRODUCT((Planificare!$G23:$NH23="CO")*(YEAR(Planificare!$G$4:$NH$4)=An)*(MONTH(Planificare!$G$4:$NH$4)=4)*(WEEKDAY(Planificare!$G$4:$NH$4,2)&lt;6)*(COUNTIF(Sarbatori,Planificare!$G$4:$NH$4)=0)))</f>
        <v/>
      </c>
      <c r="G23" s="14" t="str">
        <f>IF($B23="","",SUMPRODUCT((Planificare!$G23:$NH23="CO")*(YEAR(Planificare!$G$4:$NH$4)=An)*(MONTH(Planificare!$G$4:$NH$4)=5)*(WEEKDAY(Planificare!$G$4:$NH$4,2)&lt;6)*(COUNTIF(Sarbatori,Planificare!$G$4:$NH$4)=0)))</f>
        <v/>
      </c>
      <c r="H23" s="14" t="str">
        <f>IF($B23="","",SUMPRODUCT((Planificare!$G23:$NH23="CO")*(YEAR(Planificare!$G$4:$NH$4)=An)*(MONTH(Planificare!$G$4:$NH$4)=6)*(WEEKDAY(Planificare!$G$4:$NH$4,2)&lt;6)*(COUNTIF(Sarbatori,Planificare!$G$4:$NH$4)=0)))</f>
        <v/>
      </c>
      <c r="I23" s="14" t="str">
        <f>IF($B23="","",SUMPRODUCT((Planificare!$G23:$NH23="CO")*(YEAR(Planificare!$G$4:$NH$4)=An)*(MONTH(Planificare!$G$4:$NH$4)=7)*(WEEKDAY(Planificare!$G$4:$NH$4,2)&lt;6)*(COUNTIF(Sarbatori,Planificare!$G$4:$NH$4)=0)))</f>
        <v/>
      </c>
      <c r="J23" s="14" t="str">
        <f>IF($B23="","",SUMPRODUCT((Planificare!$G23:$NH23="CO")*(YEAR(Planificare!$G$4:$NH$4)=An)*(MONTH(Planificare!$G$4:$NH$4)=8)*(WEEKDAY(Planificare!$G$4:$NH$4,2)&lt;6)*(COUNTIF(Sarbatori,Planificare!$G$4:$NH$4)=0)))</f>
        <v/>
      </c>
      <c r="K23" s="14" t="str">
        <f>IF($B23="","",SUMPRODUCT((Planificare!$G23:$NH23="CO")*(YEAR(Planificare!$G$4:$NH$4)=An)*(MONTH(Planificare!$G$4:$NH$4)=9)*(WEEKDAY(Planificare!$G$4:$NH$4,2)&lt;6)*(COUNTIF(Sarbatori,Planificare!$G$4:$NH$4)=0)))</f>
        <v/>
      </c>
      <c r="L23" s="14" t="str">
        <f>IF($B23="","",SUMPRODUCT((Planificare!$G23:$NH23="CO")*(YEAR(Planificare!$G$4:$NH$4)=An)*(MONTH(Planificare!$G$4:$NH$4)=10)*(WEEKDAY(Planificare!$G$4:$NH$4,2)&lt;6)*(COUNTIF(Sarbatori,Planificare!$G$4:$NH$4)=0)))</f>
        <v/>
      </c>
      <c r="M23" s="14" t="str">
        <f>IF($B23="","",SUMPRODUCT((Planificare!$G23:$NH23="CO")*(YEAR(Planificare!$G$4:$NH$4)=An)*(MONTH(Planificare!$G$4:$NH$4)=11)*(WEEKDAY(Planificare!$G$4:$NH$4,2)&lt;6)*(COUNTIF(Sarbatori,Planificare!$G$4:$NH$4)=0)))</f>
        <v/>
      </c>
      <c r="N23" s="14" t="str">
        <f>IF($B23="","",SUMPRODUCT((Planificare!$G23:$NH23="CO")*(YEAR(Planificare!$G$4:$NH$4)=An)*(MONTH(Planificare!$G$4:$NH$4)=12)*(WEEKDAY(Planificare!$G$4:$NH$4,2)&lt;6)*(COUNTIF(Sarbatori,Planificare!$G$4:$NH$4)=0)))</f>
        <v/>
      </c>
      <c r="O23" s="17" t="str">
        <f t="shared" si="0"/>
        <v/>
      </c>
      <c r="P23" s="14" t="str">
        <f>IF($B23="","",Planificare!F23)</f>
        <v/>
      </c>
    </row>
    <row r="24" spans="2:16" x14ac:dyDescent="0.2">
      <c r="B24" s="21" t="str">
        <f>IF(Planificare!B24="","",Planificare!B24)</f>
        <v/>
      </c>
      <c r="C24" s="14" t="str">
        <f>IF($B24="","",SUMPRODUCT((Planificare!$G24:$NH24="CO")*(YEAR(Planificare!$G$4:$NH$4)=An)*(MONTH(Planificare!$G$4:$NH$4)=1)*(WEEKDAY(Planificare!$G$4:$NH$4,2)&lt;6)*(COUNTIF(Sarbatori,Planificare!$G$4:$NH$4)=0)))</f>
        <v/>
      </c>
      <c r="D24" s="14" t="str">
        <f>IF($B24="","",SUMPRODUCT((Planificare!$G24:$NH24="CO")*(YEAR(Planificare!$G$4:$NH$4)=An)*(MONTH(Planificare!$G$4:$NH$4)=2)*(WEEKDAY(Planificare!$G$4:$NH$4,2)&lt;6)*(COUNTIF(Sarbatori,Planificare!$G$4:$NH$4)=0)))</f>
        <v/>
      </c>
      <c r="E24" s="14" t="str">
        <f>IF($B24="","",SUMPRODUCT((Planificare!$G24:$NH24="CO")*(YEAR(Planificare!$G$4:$NH$4)=An)*(MONTH(Planificare!$G$4:$NH$4)=3)*(WEEKDAY(Planificare!$G$4:$NH$4,2)&lt;6)*(COUNTIF(Sarbatori,Planificare!$G$4:$NH$4)=0)))</f>
        <v/>
      </c>
      <c r="F24" s="14" t="str">
        <f>IF($B24="","",SUMPRODUCT((Planificare!$G24:$NH24="CO")*(YEAR(Planificare!$G$4:$NH$4)=An)*(MONTH(Planificare!$G$4:$NH$4)=4)*(WEEKDAY(Planificare!$G$4:$NH$4,2)&lt;6)*(COUNTIF(Sarbatori,Planificare!$G$4:$NH$4)=0)))</f>
        <v/>
      </c>
      <c r="G24" s="14" t="str">
        <f>IF($B24="","",SUMPRODUCT((Planificare!$G24:$NH24="CO")*(YEAR(Planificare!$G$4:$NH$4)=An)*(MONTH(Planificare!$G$4:$NH$4)=5)*(WEEKDAY(Planificare!$G$4:$NH$4,2)&lt;6)*(COUNTIF(Sarbatori,Planificare!$G$4:$NH$4)=0)))</f>
        <v/>
      </c>
      <c r="H24" s="14" t="str">
        <f>IF($B24="","",SUMPRODUCT((Planificare!$G24:$NH24="CO")*(YEAR(Planificare!$G$4:$NH$4)=An)*(MONTH(Planificare!$G$4:$NH$4)=6)*(WEEKDAY(Planificare!$G$4:$NH$4,2)&lt;6)*(COUNTIF(Sarbatori,Planificare!$G$4:$NH$4)=0)))</f>
        <v/>
      </c>
      <c r="I24" s="14" t="str">
        <f>IF($B24="","",SUMPRODUCT((Planificare!$G24:$NH24="CO")*(YEAR(Planificare!$G$4:$NH$4)=An)*(MONTH(Planificare!$G$4:$NH$4)=7)*(WEEKDAY(Planificare!$G$4:$NH$4,2)&lt;6)*(COUNTIF(Sarbatori,Planificare!$G$4:$NH$4)=0)))</f>
        <v/>
      </c>
      <c r="J24" s="14" t="str">
        <f>IF($B24="","",SUMPRODUCT((Planificare!$G24:$NH24="CO")*(YEAR(Planificare!$G$4:$NH$4)=An)*(MONTH(Planificare!$G$4:$NH$4)=8)*(WEEKDAY(Planificare!$G$4:$NH$4,2)&lt;6)*(COUNTIF(Sarbatori,Planificare!$G$4:$NH$4)=0)))</f>
        <v/>
      </c>
      <c r="K24" s="14" t="str">
        <f>IF($B24="","",SUMPRODUCT((Planificare!$G24:$NH24="CO")*(YEAR(Planificare!$G$4:$NH$4)=An)*(MONTH(Planificare!$G$4:$NH$4)=9)*(WEEKDAY(Planificare!$G$4:$NH$4,2)&lt;6)*(COUNTIF(Sarbatori,Planificare!$G$4:$NH$4)=0)))</f>
        <v/>
      </c>
      <c r="L24" s="14" t="str">
        <f>IF($B24="","",SUMPRODUCT((Planificare!$G24:$NH24="CO")*(YEAR(Planificare!$G$4:$NH$4)=An)*(MONTH(Planificare!$G$4:$NH$4)=10)*(WEEKDAY(Planificare!$G$4:$NH$4,2)&lt;6)*(COUNTIF(Sarbatori,Planificare!$G$4:$NH$4)=0)))</f>
        <v/>
      </c>
      <c r="M24" s="14" t="str">
        <f>IF($B24="","",SUMPRODUCT((Planificare!$G24:$NH24="CO")*(YEAR(Planificare!$G$4:$NH$4)=An)*(MONTH(Planificare!$G$4:$NH$4)=11)*(WEEKDAY(Planificare!$G$4:$NH$4,2)&lt;6)*(COUNTIF(Sarbatori,Planificare!$G$4:$NH$4)=0)))</f>
        <v/>
      </c>
      <c r="N24" s="14" t="str">
        <f>IF($B24="","",SUMPRODUCT((Planificare!$G24:$NH24="CO")*(YEAR(Planificare!$G$4:$NH$4)=An)*(MONTH(Planificare!$G$4:$NH$4)=12)*(WEEKDAY(Planificare!$G$4:$NH$4,2)&lt;6)*(COUNTIF(Sarbatori,Planificare!$G$4:$NH$4)=0)))</f>
        <v/>
      </c>
      <c r="O24" s="17" t="str">
        <f t="shared" si="0"/>
        <v/>
      </c>
      <c r="P24" s="14" t="str">
        <f>IF($B24="","",Planificare!F24)</f>
        <v/>
      </c>
    </row>
    <row r="25" spans="2:16" x14ac:dyDescent="0.2">
      <c r="B25" s="21" t="str">
        <f>IF(Planificare!B25="","",Planificare!B25)</f>
        <v/>
      </c>
      <c r="C25" s="14" t="str">
        <f>IF($B25="","",SUMPRODUCT((Planificare!$G25:$NH25="CO")*(YEAR(Planificare!$G$4:$NH$4)=An)*(MONTH(Planificare!$G$4:$NH$4)=1)*(WEEKDAY(Planificare!$G$4:$NH$4,2)&lt;6)*(COUNTIF(Sarbatori,Planificare!$G$4:$NH$4)=0)))</f>
        <v/>
      </c>
      <c r="D25" s="14" t="str">
        <f>IF($B25="","",SUMPRODUCT((Planificare!$G25:$NH25="CO")*(YEAR(Planificare!$G$4:$NH$4)=An)*(MONTH(Planificare!$G$4:$NH$4)=2)*(WEEKDAY(Planificare!$G$4:$NH$4,2)&lt;6)*(COUNTIF(Sarbatori,Planificare!$G$4:$NH$4)=0)))</f>
        <v/>
      </c>
      <c r="E25" s="14" t="str">
        <f>IF($B25="","",SUMPRODUCT((Planificare!$G25:$NH25="CO")*(YEAR(Planificare!$G$4:$NH$4)=An)*(MONTH(Planificare!$G$4:$NH$4)=3)*(WEEKDAY(Planificare!$G$4:$NH$4,2)&lt;6)*(COUNTIF(Sarbatori,Planificare!$G$4:$NH$4)=0)))</f>
        <v/>
      </c>
      <c r="F25" s="14" t="str">
        <f>IF($B25="","",SUMPRODUCT((Planificare!$G25:$NH25="CO")*(YEAR(Planificare!$G$4:$NH$4)=An)*(MONTH(Planificare!$G$4:$NH$4)=4)*(WEEKDAY(Planificare!$G$4:$NH$4,2)&lt;6)*(COUNTIF(Sarbatori,Planificare!$G$4:$NH$4)=0)))</f>
        <v/>
      </c>
      <c r="G25" s="14" t="str">
        <f>IF($B25="","",SUMPRODUCT((Planificare!$G25:$NH25="CO")*(YEAR(Planificare!$G$4:$NH$4)=An)*(MONTH(Planificare!$G$4:$NH$4)=5)*(WEEKDAY(Planificare!$G$4:$NH$4,2)&lt;6)*(COUNTIF(Sarbatori,Planificare!$G$4:$NH$4)=0)))</f>
        <v/>
      </c>
      <c r="H25" s="14" t="str">
        <f>IF($B25="","",SUMPRODUCT((Planificare!$G25:$NH25="CO")*(YEAR(Planificare!$G$4:$NH$4)=An)*(MONTH(Planificare!$G$4:$NH$4)=6)*(WEEKDAY(Planificare!$G$4:$NH$4,2)&lt;6)*(COUNTIF(Sarbatori,Planificare!$G$4:$NH$4)=0)))</f>
        <v/>
      </c>
      <c r="I25" s="14" t="str">
        <f>IF($B25="","",SUMPRODUCT((Planificare!$G25:$NH25="CO")*(YEAR(Planificare!$G$4:$NH$4)=An)*(MONTH(Planificare!$G$4:$NH$4)=7)*(WEEKDAY(Planificare!$G$4:$NH$4,2)&lt;6)*(COUNTIF(Sarbatori,Planificare!$G$4:$NH$4)=0)))</f>
        <v/>
      </c>
      <c r="J25" s="14" t="str">
        <f>IF($B25="","",SUMPRODUCT((Planificare!$G25:$NH25="CO")*(YEAR(Planificare!$G$4:$NH$4)=An)*(MONTH(Planificare!$G$4:$NH$4)=8)*(WEEKDAY(Planificare!$G$4:$NH$4,2)&lt;6)*(COUNTIF(Sarbatori,Planificare!$G$4:$NH$4)=0)))</f>
        <v/>
      </c>
      <c r="K25" s="14" t="str">
        <f>IF($B25="","",SUMPRODUCT((Planificare!$G25:$NH25="CO")*(YEAR(Planificare!$G$4:$NH$4)=An)*(MONTH(Planificare!$G$4:$NH$4)=9)*(WEEKDAY(Planificare!$G$4:$NH$4,2)&lt;6)*(COUNTIF(Sarbatori,Planificare!$G$4:$NH$4)=0)))</f>
        <v/>
      </c>
      <c r="L25" s="14" t="str">
        <f>IF($B25="","",SUMPRODUCT((Planificare!$G25:$NH25="CO")*(YEAR(Planificare!$G$4:$NH$4)=An)*(MONTH(Planificare!$G$4:$NH$4)=10)*(WEEKDAY(Planificare!$G$4:$NH$4,2)&lt;6)*(COUNTIF(Sarbatori,Planificare!$G$4:$NH$4)=0)))</f>
        <v/>
      </c>
      <c r="M25" s="14" t="str">
        <f>IF($B25="","",SUMPRODUCT((Planificare!$G25:$NH25="CO")*(YEAR(Planificare!$G$4:$NH$4)=An)*(MONTH(Planificare!$G$4:$NH$4)=11)*(WEEKDAY(Planificare!$G$4:$NH$4,2)&lt;6)*(COUNTIF(Sarbatori,Planificare!$G$4:$NH$4)=0)))</f>
        <v/>
      </c>
      <c r="N25" s="14" t="str">
        <f>IF($B25="","",SUMPRODUCT((Planificare!$G25:$NH25="CO")*(YEAR(Planificare!$G$4:$NH$4)=An)*(MONTH(Planificare!$G$4:$NH$4)=12)*(WEEKDAY(Planificare!$G$4:$NH$4,2)&lt;6)*(COUNTIF(Sarbatori,Planificare!$G$4:$NH$4)=0)))</f>
        <v/>
      </c>
      <c r="O25" s="17" t="str">
        <f t="shared" si="0"/>
        <v/>
      </c>
      <c r="P25" s="14" t="str">
        <f>IF($B25="","",Planificare!F25)</f>
        <v/>
      </c>
    </row>
    <row r="26" spans="2:16" x14ac:dyDescent="0.2">
      <c r="B26" s="21" t="str">
        <f>IF(Planificare!B26="","",Planificare!B26)</f>
        <v/>
      </c>
      <c r="C26" s="14" t="str">
        <f>IF($B26="","",SUMPRODUCT((Planificare!$G26:$NH26="CO")*(YEAR(Planificare!$G$4:$NH$4)=An)*(MONTH(Planificare!$G$4:$NH$4)=1)*(WEEKDAY(Planificare!$G$4:$NH$4,2)&lt;6)*(COUNTIF(Sarbatori,Planificare!$G$4:$NH$4)=0)))</f>
        <v/>
      </c>
      <c r="D26" s="14" t="str">
        <f>IF($B26="","",SUMPRODUCT((Planificare!$G26:$NH26="CO")*(YEAR(Planificare!$G$4:$NH$4)=An)*(MONTH(Planificare!$G$4:$NH$4)=2)*(WEEKDAY(Planificare!$G$4:$NH$4,2)&lt;6)*(COUNTIF(Sarbatori,Planificare!$G$4:$NH$4)=0)))</f>
        <v/>
      </c>
      <c r="E26" s="14" t="str">
        <f>IF($B26="","",SUMPRODUCT((Planificare!$G26:$NH26="CO")*(YEAR(Planificare!$G$4:$NH$4)=An)*(MONTH(Planificare!$G$4:$NH$4)=3)*(WEEKDAY(Planificare!$G$4:$NH$4,2)&lt;6)*(COUNTIF(Sarbatori,Planificare!$G$4:$NH$4)=0)))</f>
        <v/>
      </c>
      <c r="F26" s="14" t="str">
        <f>IF($B26="","",SUMPRODUCT((Planificare!$G26:$NH26="CO")*(YEAR(Planificare!$G$4:$NH$4)=An)*(MONTH(Planificare!$G$4:$NH$4)=4)*(WEEKDAY(Planificare!$G$4:$NH$4,2)&lt;6)*(COUNTIF(Sarbatori,Planificare!$G$4:$NH$4)=0)))</f>
        <v/>
      </c>
      <c r="G26" s="14" t="str">
        <f>IF($B26="","",SUMPRODUCT((Planificare!$G26:$NH26="CO")*(YEAR(Planificare!$G$4:$NH$4)=An)*(MONTH(Planificare!$G$4:$NH$4)=5)*(WEEKDAY(Planificare!$G$4:$NH$4,2)&lt;6)*(COUNTIF(Sarbatori,Planificare!$G$4:$NH$4)=0)))</f>
        <v/>
      </c>
      <c r="H26" s="14" t="str">
        <f>IF($B26="","",SUMPRODUCT((Planificare!$G26:$NH26="CO")*(YEAR(Planificare!$G$4:$NH$4)=An)*(MONTH(Planificare!$G$4:$NH$4)=6)*(WEEKDAY(Planificare!$G$4:$NH$4,2)&lt;6)*(COUNTIF(Sarbatori,Planificare!$G$4:$NH$4)=0)))</f>
        <v/>
      </c>
      <c r="I26" s="14" t="str">
        <f>IF($B26="","",SUMPRODUCT((Planificare!$G26:$NH26="CO")*(YEAR(Planificare!$G$4:$NH$4)=An)*(MONTH(Planificare!$G$4:$NH$4)=7)*(WEEKDAY(Planificare!$G$4:$NH$4,2)&lt;6)*(COUNTIF(Sarbatori,Planificare!$G$4:$NH$4)=0)))</f>
        <v/>
      </c>
      <c r="J26" s="14" t="str">
        <f>IF($B26="","",SUMPRODUCT((Planificare!$G26:$NH26="CO")*(YEAR(Planificare!$G$4:$NH$4)=An)*(MONTH(Planificare!$G$4:$NH$4)=8)*(WEEKDAY(Planificare!$G$4:$NH$4,2)&lt;6)*(COUNTIF(Sarbatori,Planificare!$G$4:$NH$4)=0)))</f>
        <v/>
      </c>
      <c r="K26" s="14" t="str">
        <f>IF($B26="","",SUMPRODUCT((Planificare!$G26:$NH26="CO")*(YEAR(Planificare!$G$4:$NH$4)=An)*(MONTH(Planificare!$G$4:$NH$4)=9)*(WEEKDAY(Planificare!$G$4:$NH$4,2)&lt;6)*(COUNTIF(Sarbatori,Planificare!$G$4:$NH$4)=0)))</f>
        <v/>
      </c>
      <c r="L26" s="14" t="str">
        <f>IF($B26="","",SUMPRODUCT((Planificare!$G26:$NH26="CO")*(YEAR(Planificare!$G$4:$NH$4)=An)*(MONTH(Planificare!$G$4:$NH$4)=10)*(WEEKDAY(Planificare!$G$4:$NH$4,2)&lt;6)*(COUNTIF(Sarbatori,Planificare!$G$4:$NH$4)=0)))</f>
        <v/>
      </c>
      <c r="M26" s="14" t="str">
        <f>IF($B26="","",SUMPRODUCT((Planificare!$G26:$NH26="CO")*(YEAR(Planificare!$G$4:$NH$4)=An)*(MONTH(Planificare!$G$4:$NH$4)=11)*(WEEKDAY(Planificare!$G$4:$NH$4,2)&lt;6)*(COUNTIF(Sarbatori,Planificare!$G$4:$NH$4)=0)))</f>
        <v/>
      </c>
      <c r="N26" s="14" t="str">
        <f>IF($B26="","",SUMPRODUCT((Planificare!$G26:$NH26="CO")*(YEAR(Planificare!$G$4:$NH$4)=An)*(MONTH(Planificare!$G$4:$NH$4)=12)*(WEEKDAY(Planificare!$G$4:$NH$4,2)&lt;6)*(COUNTIF(Sarbatori,Planificare!$G$4:$NH$4)=0)))</f>
        <v/>
      </c>
      <c r="O26" s="17" t="str">
        <f t="shared" si="0"/>
        <v/>
      </c>
      <c r="P26" s="14" t="str">
        <f>IF($B26="","",Planificare!F26)</f>
        <v/>
      </c>
    </row>
    <row r="27" spans="2:16" x14ac:dyDescent="0.2">
      <c r="B27" s="21" t="str">
        <f>IF(Planificare!B27="","",Planificare!B27)</f>
        <v/>
      </c>
      <c r="C27" s="14" t="str">
        <f>IF($B27="","",SUMPRODUCT((Planificare!$G27:$NH27="CO")*(YEAR(Planificare!$G$4:$NH$4)=An)*(MONTH(Planificare!$G$4:$NH$4)=1)*(WEEKDAY(Planificare!$G$4:$NH$4,2)&lt;6)*(COUNTIF(Sarbatori,Planificare!$G$4:$NH$4)=0)))</f>
        <v/>
      </c>
      <c r="D27" s="14" t="str">
        <f>IF($B27="","",SUMPRODUCT((Planificare!$G27:$NH27="CO")*(YEAR(Planificare!$G$4:$NH$4)=An)*(MONTH(Planificare!$G$4:$NH$4)=2)*(WEEKDAY(Planificare!$G$4:$NH$4,2)&lt;6)*(COUNTIF(Sarbatori,Planificare!$G$4:$NH$4)=0)))</f>
        <v/>
      </c>
      <c r="E27" s="14" t="str">
        <f>IF($B27="","",SUMPRODUCT((Planificare!$G27:$NH27="CO")*(YEAR(Planificare!$G$4:$NH$4)=An)*(MONTH(Planificare!$G$4:$NH$4)=3)*(WEEKDAY(Planificare!$G$4:$NH$4,2)&lt;6)*(COUNTIF(Sarbatori,Planificare!$G$4:$NH$4)=0)))</f>
        <v/>
      </c>
      <c r="F27" s="14" t="str">
        <f>IF($B27="","",SUMPRODUCT((Planificare!$G27:$NH27="CO")*(YEAR(Planificare!$G$4:$NH$4)=An)*(MONTH(Planificare!$G$4:$NH$4)=4)*(WEEKDAY(Planificare!$G$4:$NH$4,2)&lt;6)*(COUNTIF(Sarbatori,Planificare!$G$4:$NH$4)=0)))</f>
        <v/>
      </c>
      <c r="G27" s="14" t="str">
        <f>IF($B27="","",SUMPRODUCT((Planificare!$G27:$NH27="CO")*(YEAR(Planificare!$G$4:$NH$4)=An)*(MONTH(Planificare!$G$4:$NH$4)=5)*(WEEKDAY(Planificare!$G$4:$NH$4,2)&lt;6)*(COUNTIF(Sarbatori,Planificare!$G$4:$NH$4)=0)))</f>
        <v/>
      </c>
      <c r="H27" s="14" t="str">
        <f>IF($B27="","",SUMPRODUCT((Planificare!$G27:$NH27="CO")*(YEAR(Planificare!$G$4:$NH$4)=An)*(MONTH(Planificare!$G$4:$NH$4)=6)*(WEEKDAY(Planificare!$G$4:$NH$4,2)&lt;6)*(COUNTIF(Sarbatori,Planificare!$G$4:$NH$4)=0)))</f>
        <v/>
      </c>
      <c r="I27" s="14" t="str">
        <f>IF($B27="","",SUMPRODUCT((Planificare!$G27:$NH27="CO")*(YEAR(Planificare!$G$4:$NH$4)=An)*(MONTH(Planificare!$G$4:$NH$4)=7)*(WEEKDAY(Planificare!$G$4:$NH$4,2)&lt;6)*(COUNTIF(Sarbatori,Planificare!$G$4:$NH$4)=0)))</f>
        <v/>
      </c>
      <c r="J27" s="14" t="str">
        <f>IF($B27="","",SUMPRODUCT((Planificare!$G27:$NH27="CO")*(YEAR(Planificare!$G$4:$NH$4)=An)*(MONTH(Planificare!$G$4:$NH$4)=8)*(WEEKDAY(Planificare!$G$4:$NH$4,2)&lt;6)*(COUNTIF(Sarbatori,Planificare!$G$4:$NH$4)=0)))</f>
        <v/>
      </c>
      <c r="K27" s="14" t="str">
        <f>IF($B27="","",SUMPRODUCT((Planificare!$G27:$NH27="CO")*(YEAR(Planificare!$G$4:$NH$4)=An)*(MONTH(Planificare!$G$4:$NH$4)=9)*(WEEKDAY(Planificare!$G$4:$NH$4,2)&lt;6)*(COUNTIF(Sarbatori,Planificare!$G$4:$NH$4)=0)))</f>
        <v/>
      </c>
      <c r="L27" s="14" t="str">
        <f>IF($B27="","",SUMPRODUCT((Planificare!$G27:$NH27="CO")*(YEAR(Planificare!$G$4:$NH$4)=An)*(MONTH(Planificare!$G$4:$NH$4)=10)*(WEEKDAY(Planificare!$G$4:$NH$4,2)&lt;6)*(COUNTIF(Sarbatori,Planificare!$G$4:$NH$4)=0)))</f>
        <v/>
      </c>
      <c r="M27" s="14" t="str">
        <f>IF($B27="","",SUMPRODUCT((Planificare!$G27:$NH27="CO")*(YEAR(Planificare!$G$4:$NH$4)=An)*(MONTH(Planificare!$G$4:$NH$4)=11)*(WEEKDAY(Planificare!$G$4:$NH$4,2)&lt;6)*(COUNTIF(Sarbatori,Planificare!$G$4:$NH$4)=0)))</f>
        <v/>
      </c>
      <c r="N27" s="14" t="str">
        <f>IF($B27="","",SUMPRODUCT((Planificare!$G27:$NH27="CO")*(YEAR(Planificare!$G$4:$NH$4)=An)*(MONTH(Planificare!$G$4:$NH$4)=12)*(WEEKDAY(Planificare!$G$4:$NH$4,2)&lt;6)*(COUNTIF(Sarbatori,Planificare!$G$4:$NH$4)=0)))</f>
        <v/>
      </c>
      <c r="O27" s="17" t="str">
        <f t="shared" si="0"/>
        <v/>
      </c>
      <c r="P27" s="14" t="str">
        <f>IF($B27="","",Planificare!F27)</f>
        <v/>
      </c>
    </row>
    <row r="28" spans="2:16" x14ac:dyDescent="0.2">
      <c r="B28" s="21" t="str">
        <f>IF(Planificare!B28="","",Planificare!B28)</f>
        <v/>
      </c>
      <c r="C28" s="14" t="str">
        <f>IF($B28="","",SUMPRODUCT((Planificare!$G28:$NH28="CO")*(YEAR(Planificare!$G$4:$NH$4)=An)*(MONTH(Planificare!$G$4:$NH$4)=1)*(WEEKDAY(Planificare!$G$4:$NH$4,2)&lt;6)*(COUNTIF(Sarbatori,Planificare!$G$4:$NH$4)=0)))</f>
        <v/>
      </c>
      <c r="D28" s="14" t="str">
        <f>IF($B28="","",SUMPRODUCT((Planificare!$G28:$NH28="CO")*(YEAR(Planificare!$G$4:$NH$4)=An)*(MONTH(Planificare!$G$4:$NH$4)=2)*(WEEKDAY(Planificare!$G$4:$NH$4,2)&lt;6)*(COUNTIF(Sarbatori,Planificare!$G$4:$NH$4)=0)))</f>
        <v/>
      </c>
      <c r="E28" s="14" t="str">
        <f>IF($B28="","",SUMPRODUCT((Planificare!$G28:$NH28="CO")*(YEAR(Planificare!$G$4:$NH$4)=An)*(MONTH(Planificare!$G$4:$NH$4)=3)*(WEEKDAY(Planificare!$G$4:$NH$4,2)&lt;6)*(COUNTIF(Sarbatori,Planificare!$G$4:$NH$4)=0)))</f>
        <v/>
      </c>
      <c r="F28" s="14" t="str">
        <f>IF($B28="","",SUMPRODUCT((Planificare!$G28:$NH28="CO")*(YEAR(Planificare!$G$4:$NH$4)=An)*(MONTH(Planificare!$G$4:$NH$4)=4)*(WEEKDAY(Planificare!$G$4:$NH$4,2)&lt;6)*(COUNTIF(Sarbatori,Planificare!$G$4:$NH$4)=0)))</f>
        <v/>
      </c>
      <c r="G28" s="14" t="str">
        <f>IF($B28="","",SUMPRODUCT((Planificare!$G28:$NH28="CO")*(YEAR(Planificare!$G$4:$NH$4)=An)*(MONTH(Planificare!$G$4:$NH$4)=5)*(WEEKDAY(Planificare!$G$4:$NH$4,2)&lt;6)*(COUNTIF(Sarbatori,Planificare!$G$4:$NH$4)=0)))</f>
        <v/>
      </c>
      <c r="H28" s="14" t="str">
        <f>IF($B28="","",SUMPRODUCT((Planificare!$G28:$NH28="CO")*(YEAR(Planificare!$G$4:$NH$4)=An)*(MONTH(Planificare!$G$4:$NH$4)=6)*(WEEKDAY(Planificare!$G$4:$NH$4,2)&lt;6)*(COUNTIF(Sarbatori,Planificare!$G$4:$NH$4)=0)))</f>
        <v/>
      </c>
      <c r="I28" s="14" t="str">
        <f>IF($B28="","",SUMPRODUCT((Planificare!$G28:$NH28="CO")*(YEAR(Planificare!$G$4:$NH$4)=An)*(MONTH(Planificare!$G$4:$NH$4)=7)*(WEEKDAY(Planificare!$G$4:$NH$4,2)&lt;6)*(COUNTIF(Sarbatori,Planificare!$G$4:$NH$4)=0)))</f>
        <v/>
      </c>
      <c r="J28" s="14" t="str">
        <f>IF($B28="","",SUMPRODUCT((Planificare!$G28:$NH28="CO")*(YEAR(Planificare!$G$4:$NH$4)=An)*(MONTH(Planificare!$G$4:$NH$4)=8)*(WEEKDAY(Planificare!$G$4:$NH$4,2)&lt;6)*(COUNTIF(Sarbatori,Planificare!$G$4:$NH$4)=0)))</f>
        <v/>
      </c>
      <c r="K28" s="14" t="str">
        <f>IF($B28="","",SUMPRODUCT((Planificare!$G28:$NH28="CO")*(YEAR(Planificare!$G$4:$NH$4)=An)*(MONTH(Planificare!$G$4:$NH$4)=9)*(WEEKDAY(Planificare!$G$4:$NH$4,2)&lt;6)*(COUNTIF(Sarbatori,Planificare!$G$4:$NH$4)=0)))</f>
        <v/>
      </c>
      <c r="L28" s="14" t="str">
        <f>IF($B28="","",SUMPRODUCT((Planificare!$G28:$NH28="CO")*(YEAR(Planificare!$G$4:$NH$4)=An)*(MONTH(Planificare!$G$4:$NH$4)=10)*(WEEKDAY(Planificare!$G$4:$NH$4,2)&lt;6)*(COUNTIF(Sarbatori,Planificare!$G$4:$NH$4)=0)))</f>
        <v/>
      </c>
      <c r="M28" s="14" t="str">
        <f>IF($B28="","",SUMPRODUCT((Planificare!$G28:$NH28="CO")*(YEAR(Planificare!$G$4:$NH$4)=An)*(MONTH(Planificare!$G$4:$NH$4)=11)*(WEEKDAY(Planificare!$G$4:$NH$4,2)&lt;6)*(COUNTIF(Sarbatori,Planificare!$G$4:$NH$4)=0)))</f>
        <v/>
      </c>
      <c r="N28" s="14" t="str">
        <f>IF($B28="","",SUMPRODUCT((Planificare!$G28:$NH28="CO")*(YEAR(Planificare!$G$4:$NH$4)=An)*(MONTH(Planificare!$G$4:$NH$4)=12)*(WEEKDAY(Planificare!$G$4:$NH$4,2)&lt;6)*(COUNTIF(Sarbatori,Planificare!$G$4:$NH$4)=0)))</f>
        <v/>
      </c>
      <c r="O28" s="17" t="str">
        <f t="shared" si="0"/>
        <v/>
      </c>
      <c r="P28" s="14" t="str">
        <f>IF($B28="","",Planificare!F28)</f>
        <v/>
      </c>
    </row>
    <row r="29" spans="2:16" x14ac:dyDescent="0.2">
      <c r="B29" s="21" t="str">
        <f>IF(Planificare!B29="","",Planificare!B29)</f>
        <v/>
      </c>
      <c r="C29" s="14" t="str">
        <f>IF($B29="","",SUMPRODUCT((Planificare!$G29:$NH29="CO")*(YEAR(Planificare!$G$4:$NH$4)=An)*(MONTH(Planificare!$G$4:$NH$4)=1)*(WEEKDAY(Planificare!$G$4:$NH$4,2)&lt;6)*(COUNTIF(Sarbatori,Planificare!$G$4:$NH$4)=0)))</f>
        <v/>
      </c>
      <c r="D29" s="14" t="str">
        <f>IF($B29="","",SUMPRODUCT((Planificare!$G29:$NH29="CO")*(YEAR(Planificare!$G$4:$NH$4)=An)*(MONTH(Planificare!$G$4:$NH$4)=2)*(WEEKDAY(Planificare!$G$4:$NH$4,2)&lt;6)*(COUNTIF(Sarbatori,Planificare!$G$4:$NH$4)=0)))</f>
        <v/>
      </c>
      <c r="E29" s="14" t="str">
        <f>IF($B29="","",SUMPRODUCT((Planificare!$G29:$NH29="CO")*(YEAR(Planificare!$G$4:$NH$4)=An)*(MONTH(Planificare!$G$4:$NH$4)=3)*(WEEKDAY(Planificare!$G$4:$NH$4,2)&lt;6)*(COUNTIF(Sarbatori,Planificare!$G$4:$NH$4)=0)))</f>
        <v/>
      </c>
      <c r="F29" s="14" t="str">
        <f>IF($B29="","",SUMPRODUCT((Planificare!$G29:$NH29="CO")*(YEAR(Planificare!$G$4:$NH$4)=An)*(MONTH(Planificare!$G$4:$NH$4)=4)*(WEEKDAY(Planificare!$G$4:$NH$4,2)&lt;6)*(COUNTIF(Sarbatori,Planificare!$G$4:$NH$4)=0)))</f>
        <v/>
      </c>
      <c r="G29" s="14" t="str">
        <f>IF($B29="","",SUMPRODUCT((Planificare!$G29:$NH29="CO")*(YEAR(Planificare!$G$4:$NH$4)=An)*(MONTH(Planificare!$G$4:$NH$4)=5)*(WEEKDAY(Planificare!$G$4:$NH$4,2)&lt;6)*(COUNTIF(Sarbatori,Planificare!$G$4:$NH$4)=0)))</f>
        <v/>
      </c>
      <c r="H29" s="14" t="str">
        <f>IF($B29="","",SUMPRODUCT((Planificare!$G29:$NH29="CO")*(YEAR(Planificare!$G$4:$NH$4)=An)*(MONTH(Planificare!$G$4:$NH$4)=6)*(WEEKDAY(Planificare!$G$4:$NH$4,2)&lt;6)*(COUNTIF(Sarbatori,Planificare!$G$4:$NH$4)=0)))</f>
        <v/>
      </c>
      <c r="I29" s="14" t="str">
        <f>IF($B29="","",SUMPRODUCT((Planificare!$G29:$NH29="CO")*(YEAR(Planificare!$G$4:$NH$4)=An)*(MONTH(Planificare!$G$4:$NH$4)=7)*(WEEKDAY(Planificare!$G$4:$NH$4,2)&lt;6)*(COUNTIF(Sarbatori,Planificare!$G$4:$NH$4)=0)))</f>
        <v/>
      </c>
      <c r="J29" s="14" t="str">
        <f>IF($B29="","",SUMPRODUCT((Planificare!$G29:$NH29="CO")*(YEAR(Planificare!$G$4:$NH$4)=An)*(MONTH(Planificare!$G$4:$NH$4)=8)*(WEEKDAY(Planificare!$G$4:$NH$4,2)&lt;6)*(COUNTIF(Sarbatori,Planificare!$G$4:$NH$4)=0)))</f>
        <v/>
      </c>
      <c r="K29" s="14" t="str">
        <f>IF($B29="","",SUMPRODUCT((Planificare!$G29:$NH29="CO")*(YEAR(Planificare!$G$4:$NH$4)=An)*(MONTH(Planificare!$G$4:$NH$4)=9)*(WEEKDAY(Planificare!$G$4:$NH$4,2)&lt;6)*(COUNTIF(Sarbatori,Planificare!$G$4:$NH$4)=0)))</f>
        <v/>
      </c>
      <c r="L29" s="14" t="str">
        <f>IF($B29="","",SUMPRODUCT((Planificare!$G29:$NH29="CO")*(YEAR(Planificare!$G$4:$NH$4)=An)*(MONTH(Planificare!$G$4:$NH$4)=10)*(WEEKDAY(Planificare!$G$4:$NH$4,2)&lt;6)*(COUNTIF(Sarbatori,Planificare!$G$4:$NH$4)=0)))</f>
        <v/>
      </c>
      <c r="M29" s="14" t="str">
        <f>IF($B29="","",SUMPRODUCT((Planificare!$G29:$NH29="CO")*(YEAR(Planificare!$G$4:$NH$4)=An)*(MONTH(Planificare!$G$4:$NH$4)=11)*(WEEKDAY(Planificare!$G$4:$NH$4,2)&lt;6)*(COUNTIF(Sarbatori,Planificare!$G$4:$NH$4)=0)))</f>
        <v/>
      </c>
      <c r="N29" s="14" t="str">
        <f>IF($B29="","",SUMPRODUCT((Planificare!$G29:$NH29="CO")*(YEAR(Planificare!$G$4:$NH$4)=An)*(MONTH(Planificare!$G$4:$NH$4)=12)*(WEEKDAY(Planificare!$G$4:$NH$4,2)&lt;6)*(COUNTIF(Sarbatori,Planificare!$G$4:$NH$4)=0)))</f>
        <v/>
      </c>
      <c r="O29" s="17" t="str">
        <f t="shared" si="0"/>
        <v/>
      </c>
      <c r="P29" s="14" t="str">
        <f>IF($B29="","",Planificare!F29)</f>
        <v/>
      </c>
    </row>
    <row r="30" spans="2:16" x14ac:dyDescent="0.2">
      <c r="B30" s="21" t="str">
        <f>IF(Planificare!B30="","",Planificare!B30)</f>
        <v/>
      </c>
      <c r="C30" s="14" t="str">
        <f>IF($B30="","",SUMPRODUCT((Planificare!$G30:$NH30="CO")*(YEAR(Planificare!$G$4:$NH$4)=An)*(MONTH(Planificare!$G$4:$NH$4)=1)*(WEEKDAY(Planificare!$G$4:$NH$4,2)&lt;6)*(COUNTIF(Sarbatori,Planificare!$G$4:$NH$4)=0)))</f>
        <v/>
      </c>
      <c r="D30" s="14" t="str">
        <f>IF($B30="","",SUMPRODUCT((Planificare!$G30:$NH30="CO")*(YEAR(Planificare!$G$4:$NH$4)=An)*(MONTH(Planificare!$G$4:$NH$4)=2)*(WEEKDAY(Planificare!$G$4:$NH$4,2)&lt;6)*(COUNTIF(Sarbatori,Planificare!$G$4:$NH$4)=0)))</f>
        <v/>
      </c>
      <c r="E30" s="14" t="str">
        <f>IF($B30="","",SUMPRODUCT((Planificare!$G30:$NH30="CO")*(YEAR(Planificare!$G$4:$NH$4)=An)*(MONTH(Planificare!$G$4:$NH$4)=3)*(WEEKDAY(Planificare!$G$4:$NH$4,2)&lt;6)*(COUNTIF(Sarbatori,Planificare!$G$4:$NH$4)=0)))</f>
        <v/>
      </c>
      <c r="F30" s="14" t="str">
        <f>IF($B30="","",SUMPRODUCT((Planificare!$G30:$NH30="CO")*(YEAR(Planificare!$G$4:$NH$4)=An)*(MONTH(Planificare!$G$4:$NH$4)=4)*(WEEKDAY(Planificare!$G$4:$NH$4,2)&lt;6)*(COUNTIF(Sarbatori,Planificare!$G$4:$NH$4)=0)))</f>
        <v/>
      </c>
      <c r="G30" s="14" t="str">
        <f>IF($B30="","",SUMPRODUCT((Planificare!$G30:$NH30="CO")*(YEAR(Planificare!$G$4:$NH$4)=An)*(MONTH(Planificare!$G$4:$NH$4)=5)*(WEEKDAY(Planificare!$G$4:$NH$4,2)&lt;6)*(COUNTIF(Sarbatori,Planificare!$G$4:$NH$4)=0)))</f>
        <v/>
      </c>
      <c r="H30" s="14" t="str">
        <f>IF($B30="","",SUMPRODUCT((Planificare!$G30:$NH30="CO")*(YEAR(Planificare!$G$4:$NH$4)=An)*(MONTH(Planificare!$G$4:$NH$4)=6)*(WEEKDAY(Planificare!$G$4:$NH$4,2)&lt;6)*(COUNTIF(Sarbatori,Planificare!$G$4:$NH$4)=0)))</f>
        <v/>
      </c>
      <c r="I30" s="14" t="str">
        <f>IF($B30="","",SUMPRODUCT((Planificare!$G30:$NH30="CO")*(YEAR(Planificare!$G$4:$NH$4)=An)*(MONTH(Planificare!$G$4:$NH$4)=7)*(WEEKDAY(Planificare!$G$4:$NH$4,2)&lt;6)*(COUNTIF(Sarbatori,Planificare!$G$4:$NH$4)=0)))</f>
        <v/>
      </c>
      <c r="J30" s="14" t="str">
        <f>IF($B30="","",SUMPRODUCT((Planificare!$G30:$NH30="CO")*(YEAR(Planificare!$G$4:$NH$4)=An)*(MONTH(Planificare!$G$4:$NH$4)=8)*(WEEKDAY(Planificare!$G$4:$NH$4,2)&lt;6)*(COUNTIF(Sarbatori,Planificare!$G$4:$NH$4)=0)))</f>
        <v/>
      </c>
      <c r="K30" s="14" t="str">
        <f>IF($B30="","",SUMPRODUCT((Planificare!$G30:$NH30="CO")*(YEAR(Planificare!$G$4:$NH$4)=An)*(MONTH(Planificare!$G$4:$NH$4)=9)*(WEEKDAY(Planificare!$G$4:$NH$4,2)&lt;6)*(COUNTIF(Sarbatori,Planificare!$G$4:$NH$4)=0)))</f>
        <v/>
      </c>
      <c r="L30" s="14" t="str">
        <f>IF($B30="","",SUMPRODUCT((Planificare!$G30:$NH30="CO")*(YEAR(Planificare!$G$4:$NH$4)=An)*(MONTH(Planificare!$G$4:$NH$4)=10)*(WEEKDAY(Planificare!$G$4:$NH$4,2)&lt;6)*(COUNTIF(Sarbatori,Planificare!$G$4:$NH$4)=0)))</f>
        <v/>
      </c>
      <c r="M30" s="14" t="str">
        <f>IF($B30="","",SUMPRODUCT((Planificare!$G30:$NH30="CO")*(YEAR(Planificare!$G$4:$NH$4)=An)*(MONTH(Planificare!$G$4:$NH$4)=11)*(WEEKDAY(Planificare!$G$4:$NH$4,2)&lt;6)*(COUNTIF(Sarbatori,Planificare!$G$4:$NH$4)=0)))</f>
        <v/>
      </c>
      <c r="N30" s="14" t="str">
        <f>IF($B30="","",SUMPRODUCT((Planificare!$G30:$NH30="CO")*(YEAR(Planificare!$G$4:$NH$4)=An)*(MONTH(Planificare!$G$4:$NH$4)=12)*(WEEKDAY(Planificare!$G$4:$NH$4,2)&lt;6)*(COUNTIF(Sarbatori,Planificare!$G$4:$NH$4)=0)))</f>
        <v/>
      </c>
      <c r="O30" s="17" t="str">
        <f t="shared" si="0"/>
        <v/>
      </c>
      <c r="P30" s="14" t="str">
        <f>IF($B30="","",Planificare!F30)</f>
        <v/>
      </c>
    </row>
    <row r="31" spans="2:16" x14ac:dyDescent="0.2">
      <c r="B31" s="21" t="str">
        <f>IF(Planificare!B31="","",Planificare!B31)</f>
        <v/>
      </c>
      <c r="C31" s="14" t="str">
        <f>IF($B31="","",SUMPRODUCT((Planificare!$G31:$NH31="CO")*(YEAR(Planificare!$G$4:$NH$4)=An)*(MONTH(Planificare!$G$4:$NH$4)=1)*(WEEKDAY(Planificare!$G$4:$NH$4,2)&lt;6)*(COUNTIF(Sarbatori,Planificare!$G$4:$NH$4)=0)))</f>
        <v/>
      </c>
      <c r="D31" s="14" t="str">
        <f>IF($B31="","",SUMPRODUCT((Planificare!$G31:$NH31="CO")*(YEAR(Planificare!$G$4:$NH$4)=An)*(MONTH(Planificare!$G$4:$NH$4)=2)*(WEEKDAY(Planificare!$G$4:$NH$4,2)&lt;6)*(COUNTIF(Sarbatori,Planificare!$G$4:$NH$4)=0)))</f>
        <v/>
      </c>
      <c r="E31" s="14" t="str">
        <f>IF($B31="","",SUMPRODUCT((Planificare!$G31:$NH31="CO")*(YEAR(Planificare!$G$4:$NH$4)=An)*(MONTH(Planificare!$G$4:$NH$4)=3)*(WEEKDAY(Planificare!$G$4:$NH$4,2)&lt;6)*(COUNTIF(Sarbatori,Planificare!$G$4:$NH$4)=0)))</f>
        <v/>
      </c>
      <c r="F31" s="14" t="str">
        <f>IF($B31="","",SUMPRODUCT((Planificare!$G31:$NH31="CO")*(YEAR(Planificare!$G$4:$NH$4)=An)*(MONTH(Planificare!$G$4:$NH$4)=4)*(WEEKDAY(Planificare!$G$4:$NH$4,2)&lt;6)*(COUNTIF(Sarbatori,Planificare!$G$4:$NH$4)=0)))</f>
        <v/>
      </c>
      <c r="G31" s="14" t="str">
        <f>IF($B31="","",SUMPRODUCT((Planificare!$G31:$NH31="CO")*(YEAR(Planificare!$G$4:$NH$4)=An)*(MONTH(Planificare!$G$4:$NH$4)=5)*(WEEKDAY(Planificare!$G$4:$NH$4,2)&lt;6)*(COUNTIF(Sarbatori,Planificare!$G$4:$NH$4)=0)))</f>
        <v/>
      </c>
      <c r="H31" s="14" t="str">
        <f>IF($B31="","",SUMPRODUCT((Planificare!$G31:$NH31="CO")*(YEAR(Planificare!$G$4:$NH$4)=An)*(MONTH(Planificare!$G$4:$NH$4)=6)*(WEEKDAY(Planificare!$G$4:$NH$4,2)&lt;6)*(COUNTIF(Sarbatori,Planificare!$G$4:$NH$4)=0)))</f>
        <v/>
      </c>
      <c r="I31" s="14" t="str">
        <f>IF($B31="","",SUMPRODUCT((Planificare!$G31:$NH31="CO")*(YEAR(Planificare!$G$4:$NH$4)=An)*(MONTH(Planificare!$G$4:$NH$4)=7)*(WEEKDAY(Planificare!$G$4:$NH$4,2)&lt;6)*(COUNTIF(Sarbatori,Planificare!$G$4:$NH$4)=0)))</f>
        <v/>
      </c>
      <c r="J31" s="14" t="str">
        <f>IF($B31="","",SUMPRODUCT((Planificare!$G31:$NH31="CO")*(YEAR(Planificare!$G$4:$NH$4)=An)*(MONTH(Planificare!$G$4:$NH$4)=8)*(WEEKDAY(Planificare!$G$4:$NH$4,2)&lt;6)*(COUNTIF(Sarbatori,Planificare!$G$4:$NH$4)=0)))</f>
        <v/>
      </c>
      <c r="K31" s="14" t="str">
        <f>IF($B31="","",SUMPRODUCT((Planificare!$G31:$NH31="CO")*(YEAR(Planificare!$G$4:$NH$4)=An)*(MONTH(Planificare!$G$4:$NH$4)=9)*(WEEKDAY(Planificare!$G$4:$NH$4,2)&lt;6)*(COUNTIF(Sarbatori,Planificare!$G$4:$NH$4)=0)))</f>
        <v/>
      </c>
      <c r="L31" s="14" t="str">
        <f>IF($B31="","",SUMPRODUCT((Planificare!$G31:$NH31="CO")*(YEAR(Planificare!$G$4:$NH$4)=An)*(MONTH(Planificare!$G$4:$NH$4)=10)*(WEEKDAY(Planificare!$G$4:$NH$4,2)&lt;6)*(COUNTIF(Sarbatori,Planificare!$G$4:$NH$4)=0)))</f>
        <v/>
      </c>
      <c r="M31" s="14" t="str">
        <f>IF($B31="","",SUMPRODUCT((Planificare!$G31:$NH31="CO")*(YEAR(Planificare!$G$4:$NH$4)=An)*(MONTH(Planificare!$G$4:$NH$4)=11)*(WEEKDAY(Planificare!$G$4:$NH$4,2)&lt;6)*(COUNTIF(Sarbatori,Planificare!$G$4:$NH$4)=0)))</f>
        <v/>
      </c>
      <c r="N31" s="14" t="str">
        <f>IF($B31="","",SUMPRODUCT((Planificare!$G31:$NH31="CO")*(YEAR(Planificare!$G$4:$NH$4)=An)*(MONTH(Planificare!$G$4:$NH$4)=12)*(WEEKDAY(Planificare!$G$4:$NH$4,2)&lt;6)*(COUNTIF(Sarbatori,Planificare!$G$4:$NH$4)=0)))</f>
        <v/>
      </c>
      <c r="O31" s="17" t="str">
        <f t="shared" si="0"/>
        <v/>
      </c>
      <c r="P31" s="14" t="str">
        <f>IF($B31="","",Planificare!F31)</f>
        <v/>
      </c>
    </row>
    <row r="32" spans="2:16" x14ac:dyDescent="0.2">
      <c r="B32" s="21" t="str">
        <f>IF(Planificare!B32="","",Planificare!B32)</f>
        <v/>
      </c>
      <c r="C32" s="14" t="str">
        <f>IF($B32="","",SUMPRODUCT((Planificare!$G32:$NH32="CO")*(YEAR(Planificare!$G$4:$NH$4)=An)*(MONTH(Planificare!$G$4:$NH$4)=1)*(WEEKDAY(Planificare!$G$4:$NH$4,2)&lt;6)*(COUNTIF(Sarbatori,Planificare!$G$4:$NH$4)=0)))</f>
        <v/>
      </c>
      <c r="D32" s="14" t="str">
        <f>IF($B32="","",SUMPRODUCT((Planificare!$G32:$NH32="CO")*(YEAR(Planificare!$G$4:$NH$4)=An)*(MONTH(Planificare!$G$4:$NH$4)=2)*(WEEKDAY(Planificare!$G$4:$NH$4,2)&lt;6)*(COUNTIF(Sarbatori,Planificare!$G$4:$NH$4)=0)))</f>
        <v/>
      </c>
      <c r="E32" s="14" t="str">
        <f>IF($B32="","",SUMPRODUCT((Planificare!$G32:$NH32="CO")*(YEAR(Planificare!$G$4:$NH$4)=An)*(MONTH(Planificare!$G$4:$NH$4)=3)*(WEEKDAY(Planificare!$G$4:$NH$4,2)&lt;6)*(COUNTIF(Sarbatori,Planificare!$G$4:$NH$4)=0)))</f>
        <v/>
      </c>
      <c r="F32" s="14" t="str">
        <f>IF($B32="","",SUMPRODUCT((Planificare!$G32:$NH32="CO")*(YEAR(Planificare!$G$4:$NH$4)=An)*(MONTH(Planificare!$G$4:$NH$4)=4)*(WEEKDAY(Planificare!$G$4:$NH$4,2)&lt;6)*(COUNTIF(Sarbatori,Planificare!$G$4:$NH$4)=0)))</f>
        <v/>
      </c>
      <c r="G32" s="14" t="str">
        <f>IF($B32="","",SUMPRODUCT((Planificare!$G32:$NH32="CO")*(YEAR(Planificare!$G$4:$NH$4)=An)*(MONTH(Planificare!$G$4:$NH$4)=5)*(WEEKDAY(Planificare!$G$4:$NH$4,2)&lt;6)*(COUNTIF(Sarbatori,Planificare!$G$4:$NH$4)=0)))</f>
        <v/>
      </c>
      <c r="H32" s="14" t="str">
        <f>IF($B32="","",SUMPRODUCT((Planificare!$G32:$NH32="CO")*(YEAR(Planificare!$G$4:$NH$4)=An)*(MONTH(Planificare!$G$4:$NH$4)=6)*(WEEKDAY(Planificare!$G$4:$NH$4,2)&lt;6)*(COUNTIF(Sarbatori,Planificare!$G$4:$NH$4)=0)))</f>
        <v/>
      </c>
      <c r="I32" s="14" t="str">
        <f>IF($B32="","",SUMPRODUCT((Planificare!$G32:$NH32="CO")*(YEAR(Planificare!$G$4:$NH$4)=An)*(MONTH(Planificare!$G$4:$NH$4)=7)*(WEEKDAY(Planificare!$G$4:$NH$4,2)&lt;6)*(COUNTIF(Sarbatori,Planificare!$G$4:$NH$4)=0)))</f>
        <v/>
      </c>
      <c r="J32" s="14" t="str">
        <f>IF($B32="","",SUMPRODUCT((Planificare!$G32:$NH32="CO")*(YEAR(Planificare!$G$4:$NH$4)=An)*(MONTH(Planificare!$G$4:$NH$4)=8)*(WEEKDAY(Planificare!$G$4:$NH$4,2)&lt;6)*(COUNTIF(Sarbatori,Planificare!$G$4:$NH$4)=0)))</f>
        <v/>
      </c>
      <c r="K32" s="14" t="str">
        <f>IF($B32="","",SUMPRODUCT((Planificare!$G32:$NH32="CO")*(YEAR(Planificare!$G$4:$NH$4)=An)*(MONTH(Planificare!$G$4:$NH$4)=9)*(WEEKDAY(Planificare!$G$4:$NH$4,2)&lt;6)*(COUNTIF(Sarbatori,Planificare!$G$4:$NH$4)=0)))</f>
        <v/>
      </c>
      <c r="L32" s="14" t="str">
        <f>IF($B32="","",SUMPRODUCT((Planificare!$G32:$NH32="CO")*(YEAR(Planificare!$G$4:$NH$4)=An)*(MONTH(Planificare!$G$4:$NH$4)=10)*(WEEKDAY(Planificare!$G$4:$NH$4,2)&lt;6)*(COUNTIF(Sarbatori,Planificare!$G$4:$NH$4)=0)))</f>
        <v/>
      </c>
      <c r="M32" s="14" t="str">
        <f>IF($B32="","",SUMPRODUCT((Planificare!$G32:$NH32="CO")*(YEAR(Planificare!$G$4:$NH$4)=An)*(MONTH(Planificare!$G$4:$NH$4)=11)*(WEEKDAY(Planificare!$G$4:$NH$4,2)&lt;6)*(COUNTIF(Sarbatori,Planificare!$G$4:$NH$4)=0)))</f>
        <v/>
      </c>
      <c r="N32" s="14" t="str">
        <f>IF($B32="","",SUMPRODUCT((Planificare!$G32:$NH32="CO")*(YEAR(Planificare!$G$4:$NH$4)=An)*(MONTH(Planificare!$G$4:$NH$4)=12)*(WEEKDAY(Planificare!$G$4:$NH$4,2)&lt;6)*(COUNTIF(Sarbatori,Planificare!$G$4:$NH$4)=0)))</f>
        <v/>
      </c>
      <c r="O32" s="17" t="str">
        <f t="shared" si="0"/>
        <v/>
      </c>
      <c r="P32" s="14" t="str">
        <f>IF($B32="","",Planificare!F32)</f>
        <v/>
      </c>
    </row>
    <row r="33" spans="2:16" x14ac:dyDescent="0.2">
      <c r="B33" s="21" t="str">
        <f>IF(Planificare!B33="","",Planificare!B33)</f>
        <v/>
      </c>
      <c r="C33" s="14" t="str">
        <f>IF($B33="","",SUMPRODUCT((Planificare!$G33:$NH33="CO")*(YEAR(Planificare!$G$4:$NH$4)=An)*(MONTH(Planificare!$G$4:$NH$4)=1)*(WEEKDAY(Planificare!$G$4:$NH$4,2)&lt;6)*(COUNTIF(Sarbatori,Planificare!$G$4:$NH$4)=0)))</f>
        <v/>
      </c>
      <c r="D33" s="14" t="str">
        <f>IF($B33="","",SUMPRODUCT((Planificare!$G33:$NH33="CO")*(YEAR(Planificare!$G$4:$NH$4)=An)*(MONTH(Planificare!$G$4:$NH$4)=2)*(WEEKDAY(Planificare!$G$4:$NH$4,2)&lt;6)*(COUNTIF(Sarbatori,Planificare!$G$4:$NH$4)=0)))</f>
        <v/>
      </c>
      <c r="E33" s="14" t="str">
        <f>IF($B33="","",SUMPRODUCT((Planificare!$G33:$NH33="CO")*(YEAR(Planificare!$G$4:$NH$4)=An)*(MONTH(Planificare!$G$4:$NH$4)=3)*(WEEKDAY(Planificare!$G$4:$NH$4,2)&lt;6)*(COUNTIF(Sarbatori,Planificare!$G$4:$NH$4)=0)))</f>
        <v/>
      </c>
      <c r="F33" s="14" t="str">
        <f>IF($B33="","",SUMPRODUCT((Planificare!$G33:$NH33="CO")*(YEAR(Planificare!$G$4:$NH$4)=An)*(MONTH(Planificare!$G$4:$NH$4)=4)*(WEEKDAY(Planificare!$G$4:$NH$4,2)&lt;6)*(COUNTIF(Sarbatori,Planificare!$G$4:$NH$4)=0)))</f>
        <v/>
      </c>
      <c r="G33" s="14" t="str">
        <f>IF($B33="","",SUMPRODUCT((Planificare!$G33:$NH33="CO")*(YEAR(Planificare!$G$4:$NH$4)=An)*(MONTH(Planificare!$G$4:$NH$4)=5)*(WEEKDAY(Planificare!$G$4:$NH$4,2)&lt;6)*(COUNTIF(Sarbatori,Planificare!$G$4:$NH$4)=0)))</f>
        <v/>
      </c>
      <c r="H33" s="14" t="str">
        <f>IF($B33="","",SUMPRODUCT((Planificare!$G33:$NH33="CO")*(YEAR(Planificare!$G$4:$NH$4)=An)*(MONTH(Planificare!$G$4:$NH$4)=6)*(WEEKDAY(Planificare!$G$4:$NH$4,2)&lt;6)*(COUNTIF(Sarbatori,Planificare!$G$4:$NH$4)=0)))</f>
        <v/>
      </c>
      <c r="I33" s="14" t="str">
        <f>IF($B33="","",SUMPRODUCT((Planificare!$G33:$NH33="CO")*(YEAR(Planificare!$G$4:$NH$4)=An)*(MONTH(Planificare!$G$4:$NH$4)=7)*(WEEKDAY(Planificare!$G$4:$NH$4,2)&lt;6)*(COUNTIF(Sarbatori,Planificare!$G$4:$NH$4)=0)))</f>
        <v/>
      </c>
      <c r="J33" s="14" t="str">
        <f>IF($B33="","",SUMPRODUCT((Planificare!$G33:$NH33="CO")*(YEAR(Planificare!$G$4:$NH$4)=An)*(MONTH(Planificare!$G$4:$NH$4)=8)*(WEEKDAY(Planificare!$G$4:$NH$4,2)&lt;6)*(COUNTIF(Sarbatori,Planificare!$G$4:$NH$4)=0)))</f>
        <v/>
      </c>
      <c r="K33" s="14" t="str">
        <f>IF($B33="","",SUMPRODUCT((Planificare!$G33:$NH33="CO")*(YEAR(Planificare!$G$4:$NH$4)=An)*(MONTH(Planificare!$G$4:$NH$4)=9)*(WEEKDAY(Planificare!$G$4:$NH$4,2)&lt;6)*(COUNTIF(Sarbatori,Planificare!$G$4:$NH$4)=0)))</f>
        <v/>
      </c>
      <c r="L33" s="14" t="str">
        <f>IF($B33="","",SUMPRODUCT((Planificare!$G33:$NH33="CO")*(YEAR(Planificare!$G$4:$NH$4)=An)*(MONTH(Planificare!$G$4:$NH$4)=10)*(WEEKDAY(Planificare!$G$4:$NH$4,2)&lt;6)*(COUNTIF(Sarbatori,Planificare!$G$4:$NH$4)=0)))</f>
        <v/>
      </c>
      <c r="M33" s="14" t="str">
        <f>IF($B33="","",SUMPRODUCT((Planificare!$G33:$NH33="CO")*(YEAR(Planificare!$G$4:$NH$4)=An)*(MONTH(Planificare!$G$4:$NH$4)=11)*(WEEKDAY(Planificare!$G$4:$NH$4,2)&lt;6)*(COUNTIF(Sarbatori,Planificare!$G$4:$NH$4)=0)))</f>
        <v/>
      </c>
      <c r="N33" s="14" t="str">
        <f>IF($B33="","",SUMPRODUCT((Planificare!$G33:$NH33="CO")*(YEAR(Planificare!$G$4:$NH$4)=An)*(MONTH(Planificare!$G$4:$NH$4)=12)*(WEEKDAY(Planificare!$G$4:$NH$4,2)&lt;6)*(COUNTIF(Sarbatori,Planificare!$G$4:$NH$4)=0)))</f>
        <v/>
      </c>
      <c r="O33" s="17" t="str">
        <f t="shared" si="0"/>
        <v/>
      </c>
      <c r="P33" s="14" t="str">
        <f>IF($B33="","",Planificare!F33)</f>
        <v/>
      </c>
    </row>
    <row r="34" spans="2:16" x14ac:dyDescent="0.2">
      <c r="B34" s="21" t="str">
        <f>IF(Planificare!B34="","",Planificare!B34)</f>
        <v/>
      </c>
      <c r="C34" s="14" t="str">
        <f>IF($B34="","",SUMPRODUCT((Planificare!$G34:$NH34="CO")*(YEAR(Planificare!$G$4:$NH$4)=An)*(MONTH(Planificare!$G$4:$NH$4)=1)*(WEEKDAY(Planificare!$G$4:$NH$4,2)&lt;6)*(COUNTIF(Sarbatori,Planificare!$G$4:$NH$4)=0)))</f>
        <v/>
      </c>
      <c r="D34" s="14" t="str">
        <f>IF($B34="","",SUMPRODUCT((Planificare!$G34:$NH34="CO")*(YEAR(Planificare!$G$4:$NH$4)=An)*(MONTH(Planificare!$G$4:$NH$4)=2)*(WEEKDAY(Planificare!$G$4:$NH$4,2)&lt;6)*(COUNTIF(Sarbatori,Planificare!$G$4:$NH$4)=0)))</f>
        <v/>
      </c>
      <c r="E34" s="14" t="str">
        <f>IF($B34="","",SUMPRODUCT((Planificare!$G34:$NH34="CO")*(YEAR(Planificare!$G$4:$NH$4)=An)*(MONTH(Planificare!$G$4:$NH$4)=3)*(WEEKDAY(Planificare!$G$4:$NH$4,2)&lt;6)*(COUNTIF(Sarbatori,Planificare!$G$4:$NH$4)=0)))</f>
        <v/>
      </c>
      <c r="F34" s="14" t="str">
        <f>IF($B34="","",SUMPRODUCT((Planificare!$G34:$NH34="CO")*(YEAR(Planificare!$G$4:$NH$4)=An)*(MONTH(Planificare!$G$4:$NH$4)=4)*(WEEKDAY(Planificare!$G$4:$NH$4,2)&lt;6)*(COUNTIF(Sarbatori,Planificare!$G$4:$NH$4)=0)))</f>
        <v/>
      </c>
      <c r="G34" s="14" t="str">
        <f>IF($B34="","",SUMPRODUCT((Planificare!$G34:$NH34="CO")*(YEAR(Planificare!$G$4:$NH$4)=An)*(MONTH(Planificare!$G$4:$NH$4)=5)*(WEEKDAY(Planificare!$G$4:$NH$4,2)&lt;6)*(COUNTIF(Sarbatori,Planificare!$G$4:$NH$4)=0)))</f>
        <v/>
      </c>
      <c r="H34" s="14" t="str">
        <f>IF($B34="","",SUMPRODUCT((Planificare!$G34:$NH34="CO")*(YEAR(Planificare!$G$4:$NH$4)=An)*(MONTH(Planificare!$G$4:$NH$4)=6)*(WEEKDAY(Planificare!$G$4:$NH$4,2)&lt;6)*(COUNTIF(Sarbatori,Planificare!$G$4:$NH$4)=0)))</f>
        <v/>
      </c>
      <c r="I34" s="14" t="str">
        <f>IF($B34="","",SUMPRODUCT((Planificare!$G34:$NH34="CO")*(YEAR(Planificare!$G$4:$NH$4)=An)*(MONTH(Planificare!$G$4:$NH$4)=7)*(WEEKDAY(Planificare!$G$4:$NH$4,2)&lt;6)*(COUNTIF(Sarbatori,Planificare!$G$4:$NH$4)=0)))</f>
        <v/>
      </c>
      <c r="J34" s="14" t="str">
        <f>IF($B34="","",SUMPRODUCT((Planificare!$G34:$NH34="CO")*(YEAR(Planificare!$G$4:$NH$4)=An)*(MONTH(Planificare!$G$4:$NH$4)=8)*(WEEKDAY(Planificare!$G$4:$NH$4,2)&lt;6)*(COUNTIF(Sarbatori,Planificare!$G$4:$NH$4)=0)))</f>
        <v/>
      </c>
      <c r="K34" s="14" t="str">
        <f>IF($B34="","",SUMPRODUCT((Planificare!$G34:$NH34="CO")*(YEAR(Planificare!$G$4:$NH$4)=An)*(MONTH(Planificare!$G$4:$NH$4)=9)*(WEEKDAY(Planificare!$G$4:$NH$4,2)&lt;6)*(COUNTIF(Sarbatori,Planificare!$G$4:$NH$4)=0)))</f>
        <v/>
      </c>
      <c r="L34" s="14" t="str">
        <f>IF($B34="","",SUMPRODUCT((Planificare!$G34:$NH34="CO")*(YEAR(Planificare!$G$4:$NH$4)=An)*(MONTH(Planificare!$G$4:$NH$4)=10)*(WEEKDAY(Planificare!$G$4:$NH$4,2)&lt;6)*(COUNTIF(Sarbatori,Planificare!$G$4:$NH$4)=0)))</f>
        <v/>
      </c>
      <c r="M34" s="14" t="str">
        <f>IF($B34="","",SUMPRODUCT((Planificare!$G34:$NH34="CO")*(YEAR(Planificare!$G$4:$NH$4)=An)*(MONTH(Planificare!$G$4:$NH$4)=11)*(WEEKDAY(Planificare!$G$4:$NH$4,2)&lt;6)*(COUNTIF(Sarbatori,Planificare!$G$4:$NH$4)=0)))</f>
        <v/>
      </c>
      <c r="N34" s="14" t="str">
        <f>IF($B34="","",SUMPRODUCT((Planificare!$G34:$NH34="CO")*(YEAR(Planificare!$G$4:$NH$4)=An)*(MONTH(Planificare!$G$4:$NH$4)=12)*(WEEKDAY(Planificare!$G$4:$NH$4,2)&lt;6)*(COUNTIF(Sarbatori,Planificare!$G$4:$NH$4)=0)))</f>
        <v/>
      </c>
      <c r="O34" s="17" t="str">
        <f t="shared" si="0"/>
        <v/>
      </c>
      <c r="P34" s="14" t="str">
        <f>IF($B34="","",Planificare!F34)</f>
        <v/>
      </c>
    </row>
    <row r="35" spans="2:16" x14ac:dyDescent="0.2">
      <c r="B35" s="21" t="str">
        <f>IF(Planificare!B35="","",Planificare!B35)</f>
        <v/>
      </c>
      <c r="C35" s="14" t="str">
        <f>IF($B35="","",SUMPRODUCT((Planificare!$G35:$NH35="CO")*(YEAR(Planificare!$G$4:$NH$4)=An)*(MONTH(Planificare!$G$4:$NH$4)=1)*(WEEKDAY(Planificare!$G$4:$NH$4,2)&lt;6)*(COUNTIF(Sarbatori,Planificare!$G$4:$NH$4)=0)))</f>
        <v/>
      </c>
      <c r="D35" s="14" t="str">
        <f>IF($B35="","",SUMPRODUCT((Planificare!$G35:$NH35="CO")*(YEAR(Planificare!$G$4:$NH$4)=An)*(MONTH(Planificare!$G$4:$NH$4)=2)*(WEEKDAY(Planificare!$G$4:$NH$4,2)&lt;6)*(COUNTIF(Sarbatori,Planificare!$G$4:$NH$4)=0)))</f>
        <v/>
      </c>
      <c r="E35" s="14" t="str">
        <f>IF($B35="","",SUMPRODUCT((Planificare!$G35:$NH35="CO")*(YEAR(Planificare!$G$4:$NH$4)=An)*(MONTH(Planificare!$G$4:$NH$4)=3)*(WEEKDAY(Planificare!$G$4:$NH$4,2)&lt;6)*(COUNTIF(Sarbatori,Planificare!$G$4:$NH$4)=0)))</f>
        <v/>
      </c>
      <c r="F35" s="14" t="str">
        <f>IF($B35="","",SUMPRODUCT((Planificare!$G35:$NH35="CO")*(YEAR(Planificare!$G$4:$NH$4)=An)*(MONTH(Planificare!$G$4:$NH$4)=4)*(WEEKDAY(Planificare!$G$4:$NH$4,2)&lt;6)*(COUNTIF(Sarbatori,Planificare!$G$4:$NH$4)=0)))</f>
        <v/>
      </c>
      <c r="G35" s="14" t="str">
        <f>IF($B35="","",SUMPRODUCT((Planificare!$G35:$NH35="CO")*(YEAR(Planificare!$G$4:$NH$4)=An)*(MONTH(Planificare!$G$4:$NH$4)=5)*(WEEKDAY(Planificare!$G$4:$NH$4,2)&lt;6)*(COUNTIF(Sarbatori,Planificare!$G$4:$NH$4)=0)))</f>
        <v/>
      </c>
      <c r="H35" s="14" t="str">
        <f>IF($B35="","",SUMPRODUCT((Planificare!$G35:$NH35="CO")*(YEAR(Planificare!$G$4:$NH$4)=An)*(MONTH(Planificare!$G$4:$NH$4)=6)*(WEEKDAY(Planificare!$G$4:$NH$4,2)&lt;6)*(COUNTIF(Sarbatori,Planificare!$G$4:$NH$4)=0)))</f>
        <v/>
      </c>
      <c r="I35" s="14" t="str">
        <f>IF($B35="","",SUMPRODUCT((Planificare!$G35:$NH35="CO")*(YEAR(Planificare!$G$4:$NH$4)=An)*(MONTH(Planificare!$G$4:$NH$4)=7)*(WEEKDAY(Planificare!$G$4:$NH$4,2)&lt;6)*(COUNTIF(Sarbatori,Planificare!$G$4:$NH$4)=0)))</f>
        <v/>
      </c>
      <c r="J35" s="14" t="str">
        <f>IF($B35="","",SUMPRODUCT((Planificare!$G35:$NH35="CO")*(YEAR(Planificare!$G$4:$NH$4)=An)*(MONTH(Planificare!$G$4:$NH$4)=8)*(WEEKDAY(Planificare!$G$4:$NH$4,2)&lt;6)*(COUNTIF(Sarbatori,Planificare!$G$4:$NH$4)=0)))</f>
        <v/>
      </c>
      <c r="K35" s="14" t="str">
        <f>IF($B35="","",SUMPRODUCT((Planificare!$G35:$NH35="CO")*(YEAR(Planificare!$G$4:$NH$4)=An)*(MONTH(Planificare!$G$4:$NH$4)=9)*(WEEKDAY(Planificare!$G$4:$NH$4,2)&lt;6)*(COUNTIF(Sarbatori,Planificare!$G$4:$NH$4)=0)))</f>
        <v/>
      </c>
      <c r="L35" s="14" t="str">
        <f>IF($B35="","",SUMPRODUCT((Planificare!$G35:$NH35="CO")*(YEAR(Planificare!$G$4:$NH$4)=An)*(MONTH(Planificare!$G$4:$NH$4)=10)*(WEEKDAY(Planificare!$G$4:$NH$4,2)&lt;6)*(COUNTIF(Sarbatori,Planificare!$G$4:$NH$4)=0)))</f>
        <v/>
      </c>
      <c r="M35" s="14" t="str">
        <f>IF($B35="","",SUMPRODUCT((Planificare!$G35:$NH35="CO")*(YEAR(Planificare!$G$4:$NH$4)=An)*(MONTH(Planificare!$G$4:$NH$4)=11)*(WEEKDAY(Planificare!$G$4:$NH$4,2)&lt;6)*(COUNTIF(Sarbatori,Planificare!$G$4:$NH$4)=0)))</f>
        <v/>
      </c>
      <c r="N35" s="14" t="str">
        <f>IF($B35="","",SUMPRODUCT((Planificare!$G35:$NH35="CO")*(YEAR(Planificare!$G$4:$NH$4)=An)*(MONTH(Planificare!$G$4:$NH$4)=12)*(WEEKDAY(Planificare!$G$4:$NH$4,2)&lt;6)*(COUNTIF(Sarbatori,Planificare!$G$4:$NH$4)=0)))</f>
        <v/>
      </c>
      <c r="O35" s="17" t="str">
        <f t="shared" si="0"/>
        <v/>
      </c>
      <c r="P35" s="14" t="str">
        <f>IF($B35="","",Planificare!F35)</f>
        <v/>
      </c>
    </row>
    <row r="1000" spans="702:702" ht="15" x14ac:dyDescent="0.25">
      <c r="ZZ1000"/>
    </row>
  </sheetData>
  <conditionalFormatting sqref="C6:N35">
    <cfRule type="expression" dxfId="2" priority="1" stopIfTrue="1">
      <formula>AND(ISNUMBER(C6),C6&gt;0)</formula>
    </cfRule>
  </conditionalFormatting>
  <conditionalFormatting sqref="P6:P35">
    <cfRule type="expression" dxfId="1" priority="2" stopIfTrue="1">
      <formula>AND(ISNUMBER(P6),P6&lt;0)</formula>
    </cfRule>
  </conditionalFormatting>
  <pageMargins left="0.7" right="0.7" top="0.75" bottom="0.75" header="0.3" footer="0.3"/>
  <pageSetup scale="90" orientation="landscape" r:id="rId1"/>
  <headerFooter>
    <oddFooter>&amp;Cmodelexcel.ro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A2AE0-F0F2-451C-A55E-1FB7026D5740}">
  <sheetPr>
    <pageSetUpPr fitToPage="1"/>
  </sheetPr>
  <dimension ref="B2:ZZ1000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40.7109375" style="1" customWidth="1"/>
    <col min="3" max="3" width="13.7109375" style="1" customWidth="1"/>
    <col min="4" max="4" width="16.7109375" style="1" customWidth="1"/>
    <col min="5" max="5" width="15.7109375" style="1" customWidth="1"/>
    <col min="6" max="6" width="11.42578125" style="1"/>
    <col min="7" max="7" width="0" style="1" hidden="1" customWidth="1"/>
    <col min="8" max="16384" width="11.42578125" style="1"/>
  </cols>
  <sheetData>
    <row r="2" spans="2:7" ht="26.25" x14ac:dyDescent="0.4">
      <c r="B2" s="22" t="s">
        <v>32</v>
      </c>
      <c r="E2" s="23">
        <f>An</f>
        <v>2027</v>
      </c>
    </row>
    <row r="3" spans="2:7" ht="27.95" customHeight="1" x14ac:dyDescent="0.2">
      <c r="B3" s="29" t="s">
        <v>33</v>
      </c>
      <c r="C3" s="30"/>
      <c r="D3" s="30"/>
      <c r="E3" s="30"/>
    </row>
    <row r="5" spans="2:7" x14ac:dyDescent="0.2">
      <c r="B5" s="1" t="s">
        <v>34</v>
      </c>
      <c r="E5" s="24" t="str">
        <f>RIGHT("0"&amp;DAY(G5),2)&amp;"."&amp;RIGHT("0"&amp;MONTH(G5),2)&amp;"."&amp;YEAR(G5)</f>
        <v>02.05.2027</v>
      </c>
      <c r="G5" s="10">
        <f>DATE(An,INT((MOD(19*MOD(An,19)+15,30)+MOD(2*MOD(An,4)+4*MOD(An,7)-MOD(19*MOD(An,19)+15,30)+34,7)+114)/31),MOD(MOD(19*MOD(An,19)+15,30)+MOD(2*MOD(An,4)+4*MOD(An,7)-MOD(19*MOD(An,19)+15,30)+34,7)+114,31)+1)+13</f>
        <v>46509</v>
      </c>
    </row>
    <row r="7" spans="2:7" x14ac:dyDescent="0.2">
      <c r="B7" s="20" t="s">
        <v>35</v>
      </c>
      <c r="C7" s="20" t="s">
        <v>36</v>
      </c>
      <c r="D7" s="20" t="s">
        <v>37</v>
      </c>
      <c r="E7" s="20" t="s">
        <v>38</v>
      </c>
    </row>
    <row r="8" spans="2:7" x14ac:dyDescent="0.2">
      <c r="B8" s="26" t="s">
        <v>39</v>
      </c>
      <c r="C8" s="27" t="str">
        <f t="shared" ref="C8:C24" si="0">RIGHT("0"&amp;DAY(G8),2)&amp;"."&amp;RIGHT("0"&amp;MONTH(G8),2)&amp;"."&amp;YEAR(G8)</f>
        <v>01.01.2027</v>
      </c>
      <c r="D8" s="26" t="str">
        <f t="shared" ref="D8:D24" si="1">CHOOSE(WEEKDAY(G8,2),"luni","marți","miercuri","joi","vineri","sâmbătă","duminică")</f>
        <v>vineri</v>
      </c>
      <c r="E8" s="26" t="str">
        <f t="shared" ref="E8:E24" si="2">IF(WEEKDAY(G8,2)&gt;5,"weekend","zi lucrătoare")</f>
        <v>zi lucrătoare</v>
      </c>
      <c r="G8" s="10">
        <f>DATE(An,1,1)</f>
        <v>46388</v>
      </c>
    </row>
    <row r="9" spans="2:7" x14ac:dyDescent="0.2">
      <c r="B9" s="21" t="s">
        <v>40</v>
      </c>
      <c r="C9" s="25" t="str">
        <f t="shared" si="0"/>
        <v>02.01.2027</v>
      </c>
      <c r="D9" s="21" t="str">
        <f t="shared" si="1"/>
        <v>sâmbătă</v>
      </c>
      <c r="E9" s="21" t="str">
        <f t="shared" si="2"/>
        <v>weekend</v>
      </c>
      <c r="G9" s="10">
        <f>DATE(An,1,2)</f>
        <v>46389</v>
      </c>
    </row>
    <row r="10" spans="2:7" x14ac:dyDescent="0.2">
      <c r="B10" s="26" t="s">
        <v>41</v>
      </c>
      <c r="C10" s="27" t="str">
        <f t="shared" si="0"/>
        <v>06.01.2027</v>
      </c>
      <c r="D10" s="26" t="str">
        <f t="shared" si="1"/>
        <v>miercuri</v>
      </c>
      <c r="E10" s="26" t="str">
        <f t="shared" si="2"/>
        <v>zi lucrătoare</v>
      </c>
      <c r="G10" s="10">
        <f>DATE(An,1,6)</f>
        <v>46393</v>
      </c>
    </row>
    <row r="11" spans="2:7" x14ac:dyDescent="0.2">
      <c r="B11" s="21" t="s">
        <v>42</v>
      </c>
      <c r="C11" s="25" t="str">
        <f t="shared" si="0"/>
        <v>07.01.2027</v>
      </c>
      <c r="D11" s="21" t="str">
        <f t="shared" si="1"/>
        <v>joi</v>
      </c>
      <c r="E11" s="21" t="str">
        <f t="shared" si="2"/>
        <v>zi lucrătoare</v>
      </c>
      <c r="G11" s="10">
        <f>DATE(An,1,7)</f>
        <v>46394</v>
      </c>
    </row>
    <row r="12" spans="2:7" x14ac:dyDescent="0.2">
      <c r="B12" s="26" t="s">
        <v>43</v>
      </c>
      <c r="C12" s="27" t="str">
        <f t="shared" si="0"/>
        <v>24.01.2027</v>
      </c>
      <c r="D12" s="26" t="str">
        <f t="shared" si="1"/>
        <v>duminică</v>
      </c>
      <c r="E12" s="26" t="str">
        <f t="shared" si="2"/>
        <v>weekend</v>
      </c>
      <c r="G12" s="10">
        <f>DATE(An,1,24)</f>
        <v>46411</v>
      </c>
    </row>
    <row r="13" spans="2:7" x14ac:dyDescent="0.2">
      <c r="B13" s="21" t="s">
        <v>44</v>
      </c>
      <c r="C13" s="25" t="str">
        <f t="shared" si="0"/>
        <v>30.04.2027</v>
      </c>
      <c r="D13" s="21" t="str">
        <f t="shared" si="1"/>
        <v>vineri</v>
      </c>
      <c r="E13" s="21" t="str">
        <f t="shared" si="2"/>
        <v>zi lucrătoare</v>
      </c>
      <c r="G13" s="10">
        <f>$G$5-2</f>
        <v>46507</v>
      </c>
    </row>
    <row r="14" spans="2:7" x14ac:dyDescent="0.2">
      <c r="B14" s="26" t="s">
        <v>45</v>
      </c>
      <c r="C14" s="27" t="str">
        <f t="shared" si="0"/>
        <v>02.05.2027</v>
      </c>
      <c r="D14" s="26" t="str">
        <f t="shared" si="1"/>
        <v>duminică</v>
      </c>
      <c r="E14" s="26" t="str">
        <f t="shared" si="2"/>
        <v>weekend</v>
      </c>
      <c r="G14" s="10">
        <f>$G$5</f>
        <v>46509</v>
      </c>
    </row>
    <row r="15" spans="2:7" x14ac:dyDescent="0.2">
      <c r="B15" s="21" t="s">
        <v>46</v>
      </c>
      <c r="C15" s="25" t="str">
        <f t="shared" si="0"/>
        <v>03.05.2027</v>
      </c>
      <c r="D15" s="21" t="str">
        <f t="shared" si="1"/>
        <v>luni</v>
      </c>
      <c r="E15" s="21" t="str">
        <f t="shared" si="2"/>
        <v>zi lucrătoare</v>
      </c>
      <c r="G15" s="10">
        <f>$G$5+1</f>
        <v>46510</v>
      </c>
    </row>
    <row r="16" spans="2:7" x14ac:dyDescent="0.2">
      <c r="B16" s="26" t="s">
        <v>47</v>
      </c>
      <c r="C16" s="27" t="str">
        <f t="shared" si="0"/>
        <v>01.05.2027</v>
      </c>
      <c r="D16" s="26" t="str">
        <f t="shared" si="1"/>
        <v>sâmbătă</v>
      </c>
      <c r="E16" s="26" t="str">
        <f t="shared" si="2"/>
        <v>weekend</v>
      </c>
      <c r="G16" s="10">
        <f>DATE(An,5,1)</f>
        <v>46508</v>
      </c>
    </row>
    <row r="17" spans="2:7" x14ac:dyDescent="0.2">
      <c r="B17" s="21" t="s">
        <v>48</v>
      </c>
      <c r="C17" s="25" t="str">
        <f t="shared" si="0"/>
        <v>01.06.2027</v>
      </c>
      <c r="D17" s="21" t="str">
        <f t="shared" si="1"/>
        <v>marți</v>
      </c>
      <c r="E17" s="21" t="str">
        <f t="shared" si="2"/>
        <v>zi lucrătoare</v>
      </c>
      <c r="G17" s="10">
        <f>DATE(An,6,1)</f>
        <v>46539</v>
      </c>
    </row>
    <row r="18" spans="2:7" x14ac:dyDescent="0.2">
      <c r="B18" s="26" t="s">
        <v>49</v>
      </c>
      <c r="C18" s="27" t="str">
        <f t="shared" si="0"/>
        <v>20.06.2027</v>
      </c>
      <c r="D18" s="26" t="str">
        <f t="shared" si="1"/>
        <v>duminică</v>
      </c>
      <c r="E18" s="26" t="str">
        <f t="shared" si="2"/>
        <v>weekend</v>
      </c>
      <c r="G18" s="10">
        <f>$G$5+49</f>
        <v>46558</v>
      </c>
    </row>
    <row r="19" spans="2:7" x14ac:dyDescent="0.2">
      <c r="B19" s="21" t="s">
        <v>50</v>
      </c>
      <c r="C19" s="25" t="str">
        <f t="shared" si="0"/>
        <v>21.06.2027</v>
      </c>
      <c r="D19" s="21" t="str">
        <f t="shared" si="1"/>
        <v>luni</v>
      </c>
      <c r="E19" s="21" t="str">
        <f t="shared" si="2"/>
        <v>zi lucrătoare</v>
      </c>
      <c r="G19" s="10">
        <f>$G$5+50</f>
        <v>46559</v>
      </c>
    </row>
    <row r="20" spans="2:7" x14ac:dyDescent="0.2">
      <c r="B20" s="26" t="s">
        <v>51</v>
      </c>
      <c r="C20" s="27" t="str">
        <f t="shared" si="0"/>
        <v>15.08.2027</v>
      </c>
      <c r="D20" s="26" t="str">
        <f t="shared" si="1"/>
        <v>duminică</v>
      </c>
      <c r="E20" s="26" t="str">
        <f t="shared" si="2"/>
        <v>weekend</v>
      </c>
      <c r="G20" s="10">
        <f>DATE(An,8,15)</f>
        <v>46614</v>
      </c>
    </row>
    <row r="21" spans="2:7" x14ac:dyDescent="0.2">
      <c r="B21" s="21" t="s">
        <v>52</v>
      </c>
      <c r="C21" s="25" t="str">
        <f t="shared" si="0"/>
        <v>30.11.2027</v>
      </c>
      <c r="D21" s="21" t="str">
        <f t="shared" si="1"/>
        <v>marți</v>
      </c>
      <c r="E21" s="21" t="str">
        <f t="shared" si="2"/>
        <v>zi lucrătoare</v>
      </c>
      <c r="G21" s="10">
        <f>DATE(An,11,30)</f>
        <v>46721</v>
      </c>
    </row>
    <row r="22" spans="2:7" x14ac:dyDescent="0.2">
      <c r="B22" s="26" t="s">
        <v>53</v>
      </c>
      <c r="C22" s="27" t="str">
        <f t="shared" si="0"/>
        <v>01.12.2027</v>
      </c>
      <c r="D22" s="26" t="str">
        <f t="shared" si="1"/>
        <v>miercuri</v>
      </c>
      <c r="E22" s="26" t="str">
        <f t="shared" si="2"/>
        <v>zi lucrătoare</v>
      </c>
      <c r="G22" s="10">
        <f>DATE(An,12,1)</f>
        <v>46722</v>
      </c>
    </row>
    <row r="23" spans="2:7" x14ac:dyDescent="0.2">
      <c r="B23" s="21" t="s">
        <v>54</v>
      </c>
      <c r="C23" s="25" t="str">
        <f t="shared" si="0"/>
        <v>25.12.2027</v>
      </c>
      <c r="D23" s="21" t="str">
        <f t="shared" si="1"/>
        <v>sâmbătă</v>
      </c>
      <c r="E23" s="21" t="str">
        <f t="shared" si="2"/>
        <v>weekend</v>
      </c>
      <c r="G23" s="10">
        <f>DATE(An,12,25)</f>
        <v>46746</v>
      </c>
    </row>
    <row r="24" spans="2:7" x14ac:dyDescent="0.2">
      <c r="B24" s="26" t="s">
        <v>55</v>
      </c>
      <c r="C24" s="27" t="str">
        <f t="shared" si="0"/>
        <v>26.12.2027</v>
      </c>
      <c r="D24" s="26" t="str">
        <f t="shared" si="1"/>
        <v>duminică</v>
      </c>
      <c r="E24" s="26" t="str">
        <f t="shared" si="2"/>
        <v>weekend</v>
      </c>
      <c r="G24" s="10">
        <f>DATE(An,12,26)</f>
        <v>46747</v>
      </c>
    </row>
    <row r="1000" spans="702:702" ht="15" x14ac:dyDescent="0.25">
      <c r="ZZ1000"/>
    </row>
  </sheetData>
  <mergeCells count="1">
    <mergeCell ref="B3:E3"/>
  </mergeCells>
  <conditionalFormatting sqref="E8:E24">
    <cfRule type="expression" dxfId="0" priority="1" stopIfTrue="1">
      <formula>$E8="zi lucrătoare"</formula>
    </cfRule>
  </conditionalFormatting>
  <pageMargins left="0.7" right="0.7" top="0.75" bottom="0.75" header="0.3" footer="0.3"/>
  <pageSetup orientation="landscape" r:id="rId1"/>
  <headerFooter>
    <oddFooter>&amp;Cmodelexcel.ro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976D7-0CCA-42C9-8352-A5DF473DE280}">
  <sheetPr>
    <pageSetUpPr fitToPage="1"/>
  </sheetPr>
  <dimension ref="B2:D10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8.7109375" style="1" customWidth="1"/>
    <col min="3" max="3" width="52.7109375" style="1" customWidth="1"/>
    <col min="4" max="4" width="26.7109375" style="1" customWidth="1"/>
    <col min="5" max="16384" width="11.42578125" style="1"/>
  </cols>
  <sheetData>
    <row r="2" spans="2:4" ht="21" x14ac:dyDescent="0.35">
      <c r="B2" s="19" t="s">
        <v>19</v>
      </c>
    </row>
    <row r="4" spans="2:4" x14ac:dyDescent="0.2">
      <c r="B4" s="20" t="s">
        <v>20</v>
      </c>
      <c r="C4" s="20" t="s">
        <v>21</v>
      </c>
      <c r="D4" s="20" t="s">
        <v>22</v>
      </c>
    </row>
    <row r="5" spans="2:4" x14ac:dyDescent="0.2">
      <c r="B5" s="21" t="s">
        <v>16</v>
      </c>
      <c r="C5" s="21" t="s">
        <v>23</v>
      </c>
      <c r="D5" s="21" t="s">
        <v>24</v>
      </c>
    </row>
    <row r="6" spans="2:4" x14ac:dyDescent="0.2">
      <c r="B6" s="21" t="s">
        <v>17</v>
      </c>
      <c r="C6" s="21" t="s">
        <v>25</v>
      </c>
      <c r="D6" s="21" t="s">
        <v>26</v>
      </c>
    </row>
    <row r="7" spans="2:4" x14ac:dyDescent="0.2">
      <c r="B7" s="21" t="s">
        <v>27</v>
      </c>
      <c r="C7" s="21" t="s">
        <v>28</v>
      </c>
      <c r="D7" s="21" t="s">
        <v>26</v>
      </c>
    </row>
    <row r="8" spans="2:4" x14ac:dyDescent="0.2">
      <c r="B8" s="21" t="s">
        <v>29</v>
      </c>
      <c r="C8" s="21" t="s">
        <v>30</v>
      </c>
      <c r="D8" s="21" t="s">
        <v>26</v>
      </c>
    </row>
    <row r="10" spans="2:4" x14ac:dyDescent="0.2">
      <c r="B10" s="7" t="s">
        <v>31</v>
      </c>
    </row>
  </sheetData>
  <pageMargins left="0.7" right="0.7" top="0.75" bottom="0.75" header="0.3" footer="0.3"/>
  <pageSetup orientation="landscape" r:id="rId1"/>
  <headerFooter>
    <oddFooter>&amp;Cmodelexcel.ro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ADC0B-9437-4828-94FE-25E772E5136D}">
  <dimension ref="B1:B5"/>
  <sheetViews>
    <sheetView workbookViewId="0"/>
  </sheetViews>
  <sheetFormatPr baseColWidth="10" defaultRowHeight="12.75" x14ac:dyDescent="0.2"/>
  <cols>
    <col min="1" max="1" width="2.7109375" style="1" customWidth="1"/>
    <col min="2" max="16384" width="11.42578125" style="1"/>
  </cols>
  <sheetData>
    <row r="1" spans="2:2" ht="18.75" x14ac:dyDescent="0.3">
      <c r="B1" s="31" t="s">
        <v>71</v>
      </c>
    </row>
    <row r="3" spans="2:2" ht="15" x14ac:dyDescent="0.25">
      <c r="B3" s="32" t="s">
        <v>72</v>
      </c>
    </row>
    <row r="4" spans="2:2" ht="15" x14ac:dyDescent="0.25">
      <c r="B4" s="33" t="s">
        <v>73</v>
      </c>
    </row>
    <row r="5" spans="2:2" ht="15" x14ac:dyDescent="0.25">
      <c r="B5" s="34" t="s">
        <v>74</v>
      </c>
    </row>
  </sheetData>
  <hyperlinks>
    <hyperlink ref="B5" r:id="rId1" tooltip="Instrucțiuni și alte modele gratuite" xr:uid="{3E671204-4BD4-408B-A910-22E551D68E6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Planificare</vt:lpstr>
      <vt:lpstr>Sumar lunar</vt:lpstr>
      <vt:lpstr>Zile libere</vt:lpstr>
      <vt:lpstr>Coduri</vt:lpstr>
      <vt:lpstr>Despre model</vt:lpstr>
      <vt:lpstr>An</vt:lpstr>
      <vt:lpstr>Coduri</vt:lpstr>
      <vt:lpstr>MaxAbs</vt:lpstr>
      <vt:lpstr>Sarbatori</vt:lpstr>
      <vt:lpstr>Planificare!Títulos_a_imprimir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Planificator concedii de odihnă 2027 Excel</dc:title>
  <dc:subject>Model Excel gratuit în limba română</dc:subject>
  <dc:creator>Ray Moreno · modelexcel.ro</dc:creator>
  <cp:keywords>modelexcel.ro, model Excel, Planificator concedii de odihnă 2027 Excel</cp:keywords>
  <dc:description>© 2026 Ray Moreno – modelexcel.ro. Model gratuit: îl poți folosi și adapta în activitatea ta. Nu este permisă revânzarea lui sau publicarea pe alte site-uri. https://modelexcel.ro/planificator-concedii-2027-excel/</dc:description>
  <cp:lastModifiedBy>Ray Moreno · modelexcel.ro</cp:lastModifiedBy>
  <dcterms:created xsi:type="dcterms:W3CDTF">2026-10-10T16:19:37Z</dcterms:created>
  <dcterms:modified xsi:type="dcterms:W3CDTF">2026-10-13T17:32:00Z</dcterms:modified>
  <cp:category>Model Excel</cp:category>
</cp:coreProperties>
</file>